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10" windowWidth="8220" windowHeight="5655"/>
  </bookViews>
  <sheets>
    <sheet name="Summary" sheetId="16" r:id="rId1"/>
    <sheet name="capital 14.15" sheetId="1" r:id="rId2"/>
    <sheet name="1314" sheetId="8" state="hidden" r:id="rId3"/>
    <sheet name="1415" sheetId="9" state="hidden" r:id="rId4"/>
    <sheet name="1516" sheetId="10" state="hidden" r:id="rId5"/>
    <sheet name="venus" sheetId="11" state="hidden" r:id="rId6"/>
    <sheet name="Sheet2" sheetId="12" state="hidden" r:id="rId7"/>
    <sheet name="Sheet1" sheetId="13" state="hidden" r:id="rId8"/>
    <sheet name="Sheet3" sheetId="14" r:id="rId9"/>
    <sheet name="Sheet4" sheetId="15" state="hidden" r:id="rId10"/>
    <sheet name="Sheet5" sheetId="17" r:id="rId11"/>
  </sheets>
  <definedNames>
    <definedName name="_xlnm._FilterDatabase" localSheetId="2" hidden="1">'1314'!#REF!</definedName>
    <definedName name="_xlnm.Print_Area" localSheetId="1">'capital 14.15'!$A$1:$Q$710</definedName>
    <definedName name="_xlnm.Print_Titles" localSheetId="1">'capital 14.15'!$1:$6</definedName>
  </definedNames>
  <calcPr calcId="144525"/>
</workbook>
</file>

<file path=xl/calcChain.xml><?xml version="1.0" encoding="utf-8"?>
<calcChain xmlns="http://schemas.openxmlformats.org/spreadsheetml/2006/main">
  <c r="U302" i="1" l="1"/>
  <c r="U303" i="1"/>
  <c r="U279" i="1"/>
  <c r="U278" i="1"/>
  <c r="I283" i="1"/>
  <c r="U277" i="1"/>
  <c r="U301" i="1"/>
  <c r="U215" i="1"/>
  <c r="U214" i="1"/>
  <c r="L209" i="1"/>
  <c r="U213" i="1"/>
  <c r="I204" i="1" l="1"/>
  <c r="L204" i="1" l="1"/>
  <c r="N204" i="1"/>
  <c r="M204" i="1"/>
  <c r="G585" i="1" l="1"/>
  <c r="D585" i="1"/>
  <c r="D392" i="1"/>
  <c r="G392" i="1"/>
  <c r="L94" i="1" l="1"/>
  <c r="L644" i="1"/>
  <c r="L555" i="1"/>
  <c r="L540" i="1"/>
  <c r="L439" i="1"/>
  <c r="L429" i="1"/>
  <c r="L419" i="1"/>
  <c r="L408" i="1"/>
  <c r="L385" i="1"/>
  <c r="L370" i="1"/>
  <c r="L321" i="1"/>
  <c r="L303" i="1"/>
  <c r="L283" i="1"/>
  <c r="L254" i="1"/>
  <c r="L239" i="1"/>
  <c r="G606" i="1"/>
  <c r="N563" i="1" l="1"/>
  <c r="M563" i="1"/>
  <c r="L563" i="1"/>
  <c r="K563" i="1"/>
  <c r="J563" i="1"/>
  <c r="I563" i="1"/>
  <c r="H563" i="1"/>
  <c r="G563" i="1"/>
  <c r="F563" i="1"/>
  <c r="D563" i="1"/>
  <c r="D564" i="1" s="1"/>
  <c r="D439" i="1" l="1"/>
  <c r="K577" i="1"/>
  <c r="N577" i="1"/>
  <c r="D204" i="1"/>
  <c r="H644" i="1" l="1"/>
  <c r="G36" i="16" l="1"/>
  <c r="B36" i="16"/>
  <c r="D283" i="1"/>
  <c r="D662" i="1"/>
  <c r="N462" i="1"/>
  <c r="K419" i="1"/>
  <c r="N408" i="1"/>
  <c r="K408" i="1"/>
  <c r="G408" i="1"/>
  <c r="K398" i="1"/>
  <c r="G398" i="1"/>
  <c r="K392" i="1"/>
  <c r="N385" i="1"/>
  <c r="M385" i="1"/>
  <c r="K385" i="1"/>
  <c r="J385" i="1"/>
  <c r="G385" i="1"/>
  <c r="F385" i="1"/>
  <c r="E385" i="1"/>
  <c r="K370" i="1"/>
  <c r="G370" i="1"/>
  <c r="N331" i="1"/>
  <c r="K331" i="1"/>
  <c r="G331" i="1"/>
  <c r="K283" i="1"/>
  <c r="G283" i="1"/>
  <c r="G303" i="1"/>
  <c r="N254" i="1"/>
  <c r="M254" i="1"/>
  <c r="K254" i="1"/>
  <c r="J254" i="1"/>
  <c r="H254" i="1"/>
  <c r="G254" i="1"/>
  <c r="F254" i="1"/>
  <c r="E254" i="1"/>
  <c r="M94" i="1"/>
  <c r="N94" i="1"/>
  <c r="K94" i="1"/>
  <c r="J94" i="1"/>
  <c r="G94" i="1"/>
  <c r="F94" i="1"/>
  <c r="F77" i="1"/>
  <c r="K662" i="1"/>
  <c r="N662" i="1"/>
  <c r="H662" i="1"/>
  <c r="F662" i="1"/>
  <c r="G662" i="1"/>
  <c r="E662" i="1"/>
  <c r="G42" i="16" l="1"/>
  <c r="L662" i="1"/>
  <c r="I662" i="1"/>
  <c r="L696" i="1" l="1"/>
  <c r="I696" i="1"/>
  <c r="D696" i="1"/>
  <c r="L478" i="1" l="1"/>
  <c r="I478" i="1"/>
  <c r="L462" i="1"/>
  <c r="I462" i="1"/>
  <c r="D462" i="1"/>
  <c r="D453" i="1" l="1"/>
  <c r="I453" i="1"/>
  <c r="L453" i="1"/>
  <c r="I429" i="1"/>
  <c r="I439" i="1"/>
  <c r="D429" i="1"/>
  <c r="D408" i="1"/>
  <c r="I408" i="1"/>
  <c r="I385" i="1"/>
  <c r="D385" i="1"/>
  <c r="I370" i="1"/>
  <c r="D370" i="1"/>
  <c r="I94" i="1"/>
  <c r="D94" i="1"/>
  <c r="I239" i="1"/>
  <c r="D239" i="1"/>
  <c r="I254" i="1"/>
  <c r="D254" i="1"/>
  <c r="D497" i="1"/>
  <c r="I497" i="1"/>
  <c r="I540" i="1"/>
  <c r="D540" i="1"/>
  <c r="D555" i="1"/>
  <c r="D704" i="1" l="1"/>
  <c r="N540" i="1" l="1"/>
  <c r="N555" i="1"/>
  <c r="M555" i="1"/>
  <c r="L556" i="1"/>
  <c r="E19" i="16" s="1"/>
  <c r="K555" i="1"/>
  <c r="J555" i="1"/>
  <c r="I555" i="1"/>
  <c r="I556" i="1" s="1"/>
  <c r="D19" i="16" s="1"/>
  <c r="H555" i="1"/>
  <c r="G555" i="1"/>
  <c r="F555" i="1"/>
  <c r="E555" i="1"/>
  <c r="N439" i="1"/>
  <c r="H606" i="1"/>
  <c r="I668" i="1"/>
  <c r="D668" i="1"/>
  <c r="E462" i="1"/>
  <c r="F462" i="1"/>
  <c r="G462" i="1"/>
  <c r="H462" i="1"/>
  <c r="K462" i="1"/>
  <c r="M462" i="1"/>
  <c r="K439" i="1"/>
  <c r="L398" i="1"/>
  <c r="I398" i="1"/>
  <c r="D398" i="1"/>
  <c r="L392" i="1"/>
  <c r="I392" i="1"/>
  <c r="K585" i="1"/>
  <c r="I585" i="1"/>
  <c r="H585" i="1"/>
  <c r="G577" i="1"/>
  <c r="M577" i="1"/>
  <c r="L577" i="1"/>
  <c r="L578" i="1" s="1"/>
  <c r="J577" i="1"/>
  <c r="H577" i="1"/>
  <c r="F577" i="1"/>
  <c r="E577" i="1"/>
  <c r="I577" i="1"/>
  <c r="D577" i="1"/>
  <c r="D578" i="1" s="1"/>
  <c r="C14" i="16" s="1"/>
  <c r="L445" i="1"/>
  <c r="C220" i="15"/>
  <c r="C195" i="15"/>
  <c r="C345" i="15"/>
  <c r="C346" i="15" s="1"/>
  <c r="D616" i="15"/>
  <c r="C616" i="15"/>
  <c r="C15" i="15"/>
  <c r="E581" i="15"/>
  <c r="C606" i="15"/>
  <c r="E575" i="15"/>
  <c r="D575" i="15"/>
  <c r="C588" i="15"/>
  <c r="C589" i="15" s="1"/>
  <c r="E495" i="15"/>
  <c r="D495" i="15"/>
  <c r="E484" i="15"/>
  <c r="E476" i="15"/>
  <c r="D476" i="15"/>
  <c r="E466" i="15"/>
  <c r="D466" i="15"/>
  <c r="E428" i="15"/>
  <c r="C569" i="15"/>
  <c r="C570" i="15" s="1"/>
  <c r="E421" i="15"/>
  <c r="C562" i="15"/>
  <c r="C557" i="15"/>
  <c r="C552" i="15"/>
  <c r="C548" i="15"/>
  <c r="C543" i="15"/>
  <c r="C533" i="15"/>
  <c r="C537" i="15" s="1"/>
  <c r="C529" i="15"/>
  <c r="E352" i="15"/>
  <c r="C511" i="15"/>
  <c r="C516" i="15" s="1"/>
  <c r="C520" i="15" s="1"/>
  <c r="C525" i="15" s="1"/>
  <c r="E329" i="15"/>
  <c r="D329" i="15"/>
  <c r="C502" i="15"/>
  <c r="C493" i="15"/>
  <c r="C498" i="15" s="1"/>
  <c r="C486" i="15"/>
  <c r="C480" i="15"/>
  <c r="E212" i="15"/>
  <c r="D212" i="15"/>
  <c r="E202" i="15"/>
  <c r="C450" i="15"/>
  <c r="C453" i="15" s="1"/>
  <c r="E165" i="15"/>
  <c r="D165" i="15"/>
  <c r="C442" i="15"/>
  <c r="E127" i="15"/>
  <c r="C434" i="15"/>
  <c r="C427" i="15"/>
  <c r="E115" i="15"/>
  <c r="C424" i="15"/>
  <c r="E110" i="15"/>
  <c r="C419" i="15"/>
  <c r="E105" i="15"/>
  <c r="E98" i="15"/>
  <c r="C412" i="15"/>
  <c r="C416" i="15" s="1"/>
  <c r="E91" i="15"/>
  <c r="E75" i="15"/>
  <c r="C402" i="15"/>
  <c r="E68" i="15"/>
  <c r="C396" i="15"/>
  <c r="C405" i="15" s="1"/>
  <c r="E62" i="15"/>
  <c r="C390" i="15"/>
  <c r="C382" i="15"/>
  <c r="E44" i="15"/>
  <c r="C376" i="15"/>
  <c r="E38" i="15"/>
  <c r="C371" i="15"/>
  <c r="C372" i="15" s="1"/>
  <c r="E32" i="15"/>
  <c r="C366" i="15"/>
  <c r="E27" i="15"/>
  <c r="C349" i="15"/>
  <c r="C361" i="15" s="1"/>
  <c r="N644" i="1"/>
  <c r="K644" i="1"/>
  <c r="I644" i="1"/>
  <c r="G644" i="1"/>
  <c r="D644" i="1"/>
  <c r="M606" i="1"/>
  <c r="J606" i="1"/>
  <c r="N606" i="1"/>
  <c r="L606" i="1"/>
  <c r="K606" i="1"/>
  <c r="I606" i="1"/>
  <c r="D606" i="1"/>
  <c r="D118" i="1"/>
  <c r="N239" i="1"/>
  <c r="N453" i="1"/>
  <c r="M453" i="1"/>
  <c r="K453" i="1"/>
  <c r="J453" i="1"/>
  <c r="H453" i="1"/>
  <c r="G453" i="1"/>
  <c r="N113" i="1"/>
  <c r="M113" i="1"/>
  <c r="L113" i="1"/>
  <c r="K113" i="1"/>
  <c r="J113" i="1"/>
  <c r="I113" i="1"/>
  <c r="H113" i="1"/>
  <c r="G113" i="1"/>
  <c r="F113" i="1"/>
  <c r="N429" i="1"/>
  <c r="N283" i="1"/>
  <c r="E704" i="1"/>
  <c r="E540" i="1"/>
  <c r="E209" i="1"/>
  <c r="I331" i="1"/>
  <c r="D331" i="1"/>
  <c r="D113" i="1"/>
  <c r="N585" i="1"/>
  <c r="M585" i="1"/>
  <c r="L585" i="1"/>
  <c r="L586" i="1" s="1"/>
  <c r="E20" i="16" s="1"/>
  <c r="J585" i="1"/>
  <c r="I10" i="1"/>
  <c r="H10" i="1"/>
  <c r="G10" i="1"/>
  <c r="N303" i="1"/>
  <c r="M303" i="1"/>
  <c r="K303" i="1"/>
  <c r="J303" i="1"/>
  <c r="I303" i="1"/>
  <c r="K239" i="1"/>
  <c r="D38" i="1"/>
  <c r="N38" i="1"/>
  <c r="L38" i="1"/>
  <c r="K38" i="1"/>
  <c r="I38" i="1"/>
  <c r="G38" i="1"/>
  <c r="N10" i="1"/>
  <c r="L10" i="1"/>
  <c r="K10" i="1"/>
  <c r="D10" i="1"/>
  <c r="D27" i="1"/>
  <c r="G27" i="1"/>
  <c r="D32" i="1"/>
  <c r="G32" i="1"/>
  <c r="H27" i="1"/>
  <c r="N704" i="1"/>
  <c r="N696" i="1"/>
  <c r="N689" i="1"/>
  <c r="N668" i="1"/>
  <c r="N504" i="1"/>
  <c r="N497" i="1"/>
  <c r="N490" i="1"/>
  <c r="N484" i="1"/>
  <c r="N471" i="1"/>
  <c r="N445" i="1"/>
  <c r="N419" i="1"/>
  <c r="N370" i="1"/>
  <c r="N345" i="1"/>
  <c r="N338" i="1"/>
  <c r="N321" i="1"/>
  <c r="N243" i="1"/>
  <c r="N209" i="1"/>
  <c r="N122" i="1"/>
  <c r="N108" i="1"/>
  <c r="N70" i="1"/>
  <c r="N64" i="1"/>
  <c r="N52" i="1"/>
  <c r="N32" i="1"/>
  <c r="N27" i="1"/>
  <c r="N44" i="1"/>
  <c r="N118" i="1"/>
  <c r="N130" i="1"/>
  <c r="N77" i="1"/>
  <c r="L704" i="1"/>
  <c r="K704" i="1"/>
  <c r="K696" i="1"/>
  <c r="K689" i="1"/>
  <c r="K668" i="1"/>
  <c r="K540" i="1"/>
  <c r="I541" i="1" s="1"/>
  <c r="D17" i="16" s="1"/>
  <c r="K504" i="1"/>
  <c r="K497" i="1"/>
  <c r="K490" i="1"/>
  <c r="K484" i="1"/>
  <c r="K471" i="1"/>
  <c r="K445" i="1"/>
  <c r="K429" i="1"/>
  <c r="K345" i="1"/>
  <c r="K338" i="1"/>
  <c r="K321" i="1"/>
  <c r="K243" i="1"/>
  <c r="K209" i="1"/>
  <c r="K204" i="1"/>
  <c r="K122" i="1"/>
  <c r="K108" i="1"/>
  <c r="K70" i="1"/>
  <c r="K64" i="1"/>
  <c r="K52" i="1"/>
  <c r="K32" i="1"/>
  <c r="K27" i="1"/>
  <c r="K44" i="1"/>
  <c r="K118" i="1"/>
  <c r="K130" i="1"/>
  <c r="K77" i="1"/>
  <c r="I704" i="1"/>
  <c r="I689" i="1"/>
  <c r="I564" i="1"/>
  <c r="D21" i="16" s="1"/>
  <c r="I504" i="1"/>
  <c r="I490" i="1"/>
  <c r="I484" i="1"/>
  <c r="I471" i="1"/>
  <c r="I445" i="1"/>
  <c r="I419" i="1"/>
  <c r="I352" i="1"/>
  <c r="I345" i="1"/>
  <c r="I338" i="1"/>
  <c r="I321" i="1"/>
  <c r="I243" i="1"/>
  <c r="I209" i="1"/>
  <c r="I122" i="1"/>
  <c r="I108" i="1"/>
  <c r="I70" i="1"/>
  <c r="I64" i="1"/>
  <c r="I52" i="1"/>
  <c r="I32" i="1"/>
  <c r="I27" i="1"/>
  <c r="I44" i="1"/>
  <c r="I118" i="1"/>
  <c r="I130" i="1"/>
  <c r="I77" i="1"/>
  <c r="G704" i="1"/>
  <c r="D419" i="1"/>
  <c r="D321" i="1"/>
  <c r="D303" i="1"/>
  <c r="D209" i="1"/>
  <c r="F209" i="1"/>
  <c r="G209" i="1"/>
  <c r="H209" i="1"/>
  <c r="J209" i="1"/>
  <c r="M209" i="1"/>
  <c r="O209" i="1"/>
  <c r="P209" i="1"/>
  <c r="Q209" i="1"/>
  <c r="G478" i="1"/>
  <c r="G504" i="1"/>
  <c r="D504" i="1"/>
  <c r="L689" i="1"/>
  <c r="G689" i="1"/>
  <c r="C35" i="10"/>
  <c r="C30" i="10"/>
  <c r="C22" i="10"/>
  <c r="B457" i="10"/>
  <c r="B139" i="10"/>
  <c r="B89" i="10"/>
  <c r="C46" i="9"/>
  <c r="C42" i="9"/>
  <c r="C37" i="9"/>
  <c r="C21" i="9"/>
  <c r="B101" i="9"/>
  <c r="C52" i="8"/>
  <c r="C43" i="8"/>
  <c r="C34" i="8"/>
  <c r="C23" i="8"/>
  <c r="B477" i="8"/>
  <c r="G490" i="1"/>
  <c r="G122" i="1"/>
  <c r="I752" i="13"/>
  <c r="I755" i="13"/>
  <c r="D752" i="13"/>
  <c r="N744" i="13"/>
  <c r="M744" i="13"/>
  <c r="L744" i="13"/>
  <c r="K744" i="13"/>
  <c r="J744" i="13"/>
  <c r="I744" i="13"/>
  <c r="H744" i="13"/>
  <c r="G744" i="13"/>
  <c r="F744" i="13"/>
  <c r="E744" i="13"/>
  <c r="D744" i="13"/>
  <c r="N664" i="13"/>
  <c r="M664" i="13"/>
  <c r="L664" i="13"/>
  <c r="K664" i="13"/>
  <c r="J664" i="13"/>
  <c r="I664" i="13"/>
  <c r="H664" i="13"/>
  <c r="G664" i="13"/>
  <c r="F664" i="13"/>
  <c r="E664" i="13"/>
  <c r="D664" i="13"/>
  <c r="N641" i="13"/>
  <c r="M641" i="13"/>
  <c r="L641" i="13"/>
  <c r="K641" i="13"/>
  <c r="J641" i="13"/>
  <c r="I641" i="13"/>
  <c r="H641" i="13"/>
  <c r="G641" i="13"/>
  <c r="F641" i="13"/>
  <c r="E641" i="13"/>
  <c r="D641" i="13"/>
  <c r="N465" i="13"/>
  <c r="M465" i="13"/>
  <c r="L465" i="13"/>
  <c r="K465" i="13"/>
  <c r="J465" i="13"/>
  <c r="I465" i="13"/>
  <c r="H465" i="13"/>
  <c r="G465" i="13"/>
  <c r="F465" i="13"/>
  <c r="E465" i="13"/>
  <c r="D465" i="13"/>
  <c r="L352" i="13"/>
  <c r="K352" i="13"/>
  <c r="J352" i="13"/>
  <c r="I352" i="13"/>
  <c r="H352" i="13"/>
  <c r="G352" i="13"/>
  <c r="F352" i="13"/>
  <c r="E352" i="13"/>
  <c r="D352" i="13"/>
  <c r="N58" i="13"/>
  <c r="M58" i="13"/>
  <c r="L58" i="13"/>
  <c r="K58" i="13"/>
  <c r="J58" i="13"/>
  <c r="I58" i="13"/>
  <c r="H58" i="13"/>
  <c r="G58" i="13"/>
  <c r="F58" i="13"/>
  <c r="E58" i="13"/>
  <c r="D58" i="13"/>
  <c r="Q738" i="13"/>
  <c r="P738" i="13"/>
  <c r="Q732" i="13"/>
  <c r="P732" i="13"/>
  <c r="Q725" i="13"/>
  <c r="P725" i="13"/>
  <c r="Q719" i="13"/>
  <c r="P719" i="13"/>
  <c r="Q712" i="13"/>
  <c r="P712" i="13"/>
  <c r="Q699" i="13"/>
  <c r="P699" i="13"/>
  <c r="Q692" i="13"/>
  <c r="P692" i="13"/>
  <c r="Q685" i="13"/>
  <c r="P685" i="13"/>
  <c r="Q678" i="13"/>
  <c r="P678" i="13"/>
  <c r="Q669" i="13"/>
  <c r="P669" i="13"/>
  <c r="Q656" i="13"/>
  <c r="P656" i="13"/>
  <c r="Q639" i="13"/>
  <c r="P639" i="13"/>
  <c r="Q632" i="13"/>
  <c r="P632" i="13"/>
  <c r="Q622" i="13"/>
  <c r="P622" i="13"/>
  <c r="Q591" i="13"/>
  <c r="P591" i="13"/>
  <c r="Q584" i="13"/>
  <c r="P584" i="13"/>
  <c r="Q577" i="13"/>
  <c r="P577" i="13"/>
  <c r="Q570" i="13"/>
  <c r="P570" i="13"/>
  <c r="Q552" i="13"/>
  <c r="P552" i="13"/>
  <c r="Q539" i="13"/>
  <c r="P539" i="13"/>
  <c r="Q523" i="13"/>
  <c r="P523" i="13"/>
  <c r="Q459" i="13"/>
  <c r="P459" i="13"/>
  <c r="Q454" i="13"/>
  <c r="Q484" i="13" s="1"/>
  <c r="P454" i="13"/>
  <c r="P484" i="13" s="1"/>
  <c r="Q328" i="13"/>
  <c r="P328" i="13"/>
  <c r="Q322" i="13"/>
  <c r="P322" i="13"/>
  <c r="Q176" i="13"/>
  <c r="P176" i="13"/>
  <c r="Q168" i="13"/>
  <c r="P168" i="13"/>
  <c r="Q163" i="13"/>
  <c r="P163" i="13"/>
  <c r="Q156" i="13"/>
  <c r="P156" i="13"/>
  <c r="Q147" i="13"/>
  <c r="P147" i="13"/>
  <c r="Q130" i="13"/>
  <c r="P130" i="13"/>
  <c r="Q123" i="13"/>
  <c r="P123" i="13"/>
  <c r="P108" i="13"/>
  <c r="Q95" i="13"/>
  <c r="P95" i="13"/>
  <c r="P86" i="13"/>
  <c r="F27" i="1"/>
  <c r="J27" i="1"/>
  <c r="L27" i="1"/>
  <c r="M27" i="1"/>
  <c r="Q704" i="1"/>
  <c r="P704" i="1"/>
  <c r="Q696" i="1"/>
  <c r="P696" i="1"/>
  <c r="Q689" i="1"/>
  <c r="P689" i="1"/>
  <c r="Q668" i="1"/>
  <c r="P668" i="1"/>
  <c r="Q662" i="1"/>
  <c r="P662" i="1"/>
  <c r="Q644" i="1"/>
  <c r="P644" i="1"/>
  <c r="Q606" i="1"/>
  <c r="P606" i="1"/>
  <c r="Q585" i="1"/>
  <c r="P585" i="1"/>
  <c r="Q577" i="1"/>
  <c r="P577" i="1"/>
  <c r="Q563" i="1"/>
  <c r="P563" i="1"/>
  <c r="Q555" i="1"/>
  <c r="P555" i="1"/>
  <c r="Q540" i="1"/>
  <c r="P540" i="1"/>
  <c r="Q504" i="1"/>
  <c r="P504" i="1"/>
  <c r="Q497" i="1"/>
  <c r="P497" i="1"/>
  <c r="Q490" i="1"/>
  <c r="P490" i="1"/>
  <c r="Q484" i="1"/>
  <c r="P484" i="1"/>
  <c r="Q478" i="1"/>
  <c r="P478" i="1"/>
  <c r="Q471" i="1"/>
  <c r="P471" i="1"/>
  <c r="Q462" i="1"/>
  <c r="P462" i="1"/>
  <c r="Q453" i="1"/>
  <c r="P453" i="1"/>
  <c r="Q445" i="1"/>
  <c r="P445" i="1"/>
  <c r="Q439" i="1"/>
  <c r="P439" i="1"/>
  <c r="Q429" i="1"/>
  <c r="P429" i="1"/>
  <c r="Q419" i="1"/>
  <c r="P419" i="1"/>
  <c r="Q408" i="1"/>
  <c r="P408" i="1"/>
  <c r="Q385" i="1"/>
  <c r="P385" i="1"/>
  <c r="Q352" i="1"/>
  <c r="P352" i="1"/>
  <c r="Q345" i="1"/>
  <c r="P345" i="1"/>
  <c r="Q338" i="1"/>
  <c r="P338" i="1"/>
  <c r="Q331" i="1"/>
  <c r="P331" i="1"/>
  <c r="Q321" i="1"/>
  <c r="P321" i="1"/>
  <c r="Q303" i="1"/>
  <c r="P303" i="1"/>
  <c r="Q283" i="1"/>
  <c r="P283" i="1"/>
  <c r="Q243" i="1"/>
  <c r="P243" i="1"/>
  <c r="Q239" i="1"/>
  <c r="Q254" i="1" s="1"/>
  <c r="P239" i="1"/>
  <c r="P254" i="1" s="1"/>
  <c r="Q204" i="1"/>
  <c r="P204" i="1"/>
  <c r="Q130" i="1"/>
  <c r="P130" i="1"/>
  <c r="Q122" i="1"/>
  <c r="P122" i="1"/>
  <c r="Q118" i="1"/>
  <c r="P118" i="1"/>
  <c r="Q113" i="1"/>
  <c r="P113" i="1"/>
  <c r="Q108" i="1"/>
  <c r="P108" i="1"/>
  <c r="Q101" i="1"/>
  <c r="P101" i="1"/>
  <c r="Q94" i="1"/>
  <c r="P94" i="1"/>
  <c r="P77" i="1"/>
  <c r="Q70" i="1"/>
  <c r="P70" i="1"/>
  <c r="P64" i="1"/>
  <c r="F70" i="1"/>
  <c r="J118" i="1"/>
  <c r="F118" i="1"/>
  <c r="J108" i="1"/>
  <c r="F108" i="1"/>
  <c r="G64" i="1"/>
  <c r="D663" i="1"/>
  <c r="C23" i="16" s="1"/>
  <c r="G204" i="1"/>
  <c r="M64" i="1"/>
  <c r="L64" i="1"/>
  <c r="J64" i="1"/>
  <c r="F64" i="1"/>
  <c r="D64" i="1"/>
  <c r="H689" i="1"/>
  <c r="D689" i="1"/>
  <c r="G696" i="1"/>
  <c r="L471" i="1"/>
  <c r="G471" i="1"/>
  <c r="D471" i="1"/>
  <c r="L331" i="1"/>
  <c r="G429" i="1"/>
  <c r="F419" i="1"/>
  <c r="L352" i="1"/>
  <c r="D352" i="1"/>
  <c r="D100" i="11"/>
  <c r="D105" i="11" s="1"/>
  <c r="C100" i="11"/>
  <c r="C105" i="11" s="1"/>
  <c r="B100" i="11"/>
  <c r="B105" i="11" s="1"/>
  <c r="N486" i="12"/>
  <c r="M486" i="12"/>
  <c r="M428" i="12"/>
  <c r="M411" i="12"/>
  <c r="M398" i="12"/>
  <c r="M387" i="12"/>
  <c r="M297" i="12"/>
  <c r="M220" i="12"/>
  <c r="M36" i="12"/>
  <c r="L486" i="12"/>
  <c r="K486" i="12"/>
  <c r="J486" i="12"/>
  <c r="I486" i="12"/>
  <c r="H486" i="12"/>
  <c r="G486" i="12"/>
  <c r="F486" i="12"/>
  <c r="E486" i="12"/>
  <c r="D486" i="12"/>
  <c r="C486" i="12"/>
  <c r="O428" i="12"/>
  <c r="N428" i="12"/>
  <c r="L428" i="12"/>
  <c r="L411" i="12"/>
  <c r="L398" i="12"/>
  <c r="L387" i="12"/>
  <c r="L297" i="12"/>
  <c r="L220" i="12"/>
  <c r="L36" i="12"/>
  <c r="K428" i="12"/>
  <c r="J428" i="12"/>
  <c r="I428" i="12"/>
  <c r="H428" i="12"/>
  <c r="G428" i="12"/>
  <c r="F428" i="12"/>
  <c r="E428" i="12"/>
  <c r="D428" i="12"/>
  <c r="C428" i="12"/>
  <c r="N411" i="12"/>
  <c r="N398" i="12"/>
  <c r="N387" i="12"/>
  <c r="N297" i="12"/>
  <c r="K411" i="12"/>
  <c r="J411" i="12"/>
  <c r="I411" i="12"/>
  <c r="H411" i="12"/>
  <c r="G411" i="12"/>
  <c r="F411" i="12"/>
  <c r="E411" i="12"/>
  <c r="D411" i="12"/>
  <c r="C411" i="12"/>
  <c r="K398" i="12"/>
  <c r="J398" i="12"/>
  <c r="I398" i="12"/>
  <c r="H398" i="12"/>
  <c r="G398" i="12"/>
  <c r="F398" i="12"/>
  <c r="E398" i="12"/>
  <c r="D398" i="12"/>
  <c r="K387" i="12"/>
  <c r="J387" i="12"/>
  <c r="I387" i="12"/>
  <c r="H387" i="12"/>
  <c r="G387" i="12"/>
  <c r="F387" i="12"/>
  <c r="E387" i="12"/>
  <c r="D387" i="12"/>
  <c r="C398" i="12"/>
  <c r="C387" i="12"/>
  <c r="K297" i="12"/>
  <c r="J297" i="12"/>
  <c r="I297" i="12"/>
  <c r="H297" i="12"/>
  <c r="G297" i="12"/>
  <c r="F297" i="12"/>
  <c r="E297" i="12"/>
  <c r="D297" i="12"/>
  <c r="C297" i="12"/>
  <c r="K220" i="12"/>
  <c r="J220" i="12"/>
  <c r="I220" i="12"/>
  <c r="H220" i="12"/>
  <c r="G220" i="12"/>
  <c r="F220" i="12"/>
  <c r="E220" i="12"/>
  <c r="D220" i="12"/>
  <c r="C220" i="12"/>
  <c r="K36" i="12"/>
  <c r="J36" i="12"/>
  <c r="I36" i="12"/>
  <c r="H36" i="12"/>
  <c r="G36" i="12"/>
  <c r="F36" i="12"/>
  <c r="E36" i="12"/>
  <c r="D36" i="12"/>
  <c r="C36" i="12"/>
  <c r="K633" i="12"/>
  <c r="H633" i="12"/>
  <c r="C633" i="12"/>
  <c r="D70" i="1"/>
  <c r="G239" i="1"/>
  <c r="H540" i="1"/>
  <c r="G540" i="1"/>
  <c r="N101" i="1"/>
  <c r="G52" i="1"/>
  <c r="L52" i="1"/>
  <c r="D52" i="1"/>
  <c r="L70" i="1"/>
  <c r="L32" i="1"/>
  <c r="L44" i="1"/>
  <c r="L77" i="1"/>
  <c r="L101" i="1"/>
  <c r="L108" i="1"/>
  <c r="L122" i="1"/>
  <c r="L130" i="1"/>
  <c r="L243" i="1"/>
  <c r="L338" i="1"/>
  <c r="L345" i="1"/>
  <c r="L490" i="1"/>
  <c r="L497" i="1"/>
  <c r="L484" i="1"/>
  <c r="L504" i="1"/>
  <c r="L668" i="1"/>
  <c r="L118" i="1"/>
  <c r="I101" i="1"/>
  <c r="G70" i="1"/>
  <c r="G44" i="1"/>
  <c r="G77" i="1"/>
  <c r="G101" i="1"/>
  <c r="G108" i="1"/>
  <c r="G118" i="1"/>
  <c r="G130" i="1"/>
  <c r="G243" i="1"/>
  <c r="G321" i="1"/>
  <c r="G338" i="1"/>
  <c r="G345" i="1"/>
  <c r="G419" i="1"/>
  <c r="G439" i="1"/>
  <c r="G445" i="1"/>
  <c r="G484" i="1"/>
  <c r="G497" i="1"/>
  <c r="G668" i="1"/>
  <c r="K101" i="1"/>
  <c r="D490" i="1"/>
  <c r="D478" i="1"/>
  <c r="D445" i="1"/>
  <c r="D345" i="1"/>
  <c r="D338" i="1"/>
  <c r="D130" i="1"/>
  <c r="D484" i="1"/>
  <c r="D243" i="1"/>
  <c r="D44" i="1"/>
  <c r="D77" i="1"/>
  <c r="D101" i="1"/>
  <c r="D108" i="1"/>
  <c r="D122" i="1"/>
  <c r="J77" i="1"/>
  <c r="M101" i="1"/>
  <c r="M130" i="1"/>
  <c r="M243" i="1"/>
  <c r="J101" i="1"/>
  <c r="J130" i="1"/>
  <c r="J243" i="1"/>
  <c r="F101" i="1"/>
  <c r="F130" i="1"/>
  <c r="F243" i="1"/>
  <c r="M32" i="1"/>
  <c r="M38" i="1"/>
  <c r="M44" i="1"/>
  <c r="M497" i="1"/>
  <c r="M504" i="1"/>
  <c r="M540" i="1"/>
  <c r="M668" i="1"/>
  <c r="J32" i="1"/>
  <c r="J38" i="1"/>
  <c r="J44" i="1"/>
  <c r="J504" i="1"/>
  <c r="J540" i="1"/>
  <c r="J668" i="1"/>
  <c r="F32" i="1"/>
  <c r="F38" i="1"/>
  <c r="F44" i="1"/>
  <c r="F497" i="1"/>
  <c r="F504" i="1"/>
  <c r="F540" i="1"/>
  <c r="F668" i="1"/>
  <c r="C663" i="12"/>
  <c r="H663" i="12"/>
  <c r="K663" i="12"/>
  <c r="K736" i="12"/>
  <c r="H733" i="12"/>
  <c r="K733" i="12"/>
  <c r="H736" i="12"/>
  <c r="H756" i="12"/>
  <c r="C730" i="12"/>
  <c r="H739" i="12"/>
  <c r="K739" i="12"/>
  <c r="H741" i="12"/>
  <c r="K741" i="12"/>
  <c r="K756" i="12"/>
  <c r="F6" i="12"/>
  <c r="K749" i="12"/>
  <c r="H749" i="12"/>
  <c r="K746" i="12"/>
  <c r="C736" i="12"/>
  <c r="H746" i="12"/>
  <c r="C733" i="12"/>
  <c r="C756" i="12"/>
  <c r="C741" i="12"/>
  <c r="H752" i="12"/>
  <c r="K752" i="12"/>
  <c r="C739" i="12"/>
  <c r="K647" i="12"/>
  <c r="C746" i="12"/>
  <c r="H766" i="12"/>
  <c r="H6" i="12"/>
  <c r="C749" i="12"/>
  <c r="K766" i="12"/>
  <c r="K6" i="12"/>
  <c r="M6" i="12"/>
  <c r="K726" i="12"/>
  <c r="J6" i="12"/>
  <c r="H647" i="12"/>
  <c r="C752" i="12"/>
  <c r="C766" i="12"/>
  <c r="H726" i="12"/>
  <c r="C647" i="12"/>
  <c r="C6" i="12"/>
  <c r="C726" i="12"/>
  <c r="L752" i="13"/>
  <c r="D755" i="13"/>
  <c r="L755" i="13"/>
  <c r="I758" i="13"/>
  <c r="L758" i="13"/>
  <c r="L762" i="13"/>
  <c r="D758" i="13"/>
  <c r="D762" i="13"/>
  <c r="D766" i="13"/>
  <c r="L766" i="13"/>
  <c r="I762" i="13"/>
  <c r="I766" i="13"/>
  <c r="D619" i="15"/>
  <c r="L663" i="1"/>
  <c r="E23" i="16" s="1"/>
  <c r="I489" i="12" l="1"/>
  <c r="J489" i="12"/>
  <c r="D489" i="12"/>
  <c r="L489" i="12"/>
  <c r="C489" i="12"/>
  <c r="D707" i="1"/>
  <c r="L707" i="1"/>
  <c r="G707" i="1"/>
  <c r="N707" i="1"/>
  <c r="C406" i="15"/>
  <c r="C429" i="15" s="1"/>
  <c r="C438" i="15" s="1"/>
  <c r="C446" i="15" s="1"/>
  <c r="L564" i="1"/>
  <c r="E21" i="16" s="1"/>
  <c r="I578" i="1"/>
  <c r="D14" i="16" s="1"/>
  <c r="D541" i="1"/>
  <c r="C17" i="16" s="1"/>
  <c r="D607" i="1"/>
  <c r="C15" i="16" s="1"/>
  <c r="C563" i="15"/>
  <c r="F489" i="12"/>
  <c r="G489" i="12"/>
  <c r="H489" i="12"/>
  <c r="I586" i="1"/>
  <c r="D20" i="16" s="1"/>
  <c r="E489" i="12"/>
  <c r="K489" i="12"/>
  <c r="M489" i="12"/>
  <c r="N489" i="12"/>
  <c r="D124" i="1"/>
  <c r="C11" i="16" s="1"/>
  <c r="I39" i="1"/>
  <c r="D9" i="16" s="1"/>
  <c r="L39" i="1"/>
  <c r="E9" i="16" s="1"/>
  <c r="L645" i="1"/>
  <c r="E16" i="16" s="1"/>
  <c r="E14" i="16"/>
  <c r="C21" i="16"/>
  <c r="I663" i="1"/>
  <c r="D23" i="16" s="1"/>
  <c r="I124" i="1"/>
  <c r="D11" i="16" s="1"/>
  <c r="L705" i="1"/>
  <c r="E24" i="16" s="1"/>
  <c r="L124" i="1"/>
  <c r="E11" i="16" s="1"/>
  <c r="D505" i="1"/>
  <c r="D39" i="1"/>
  <c r="C9" i="16" s="1"/>
  <c r="I607" i="1"/>
  <c r="D15" i="16" s="1"/>
  <c r="L541" i="1"/>
  <c r="E17" i="16" s="1"/>
  <c r="I95" i="1"/>
  <c r="D10" i="16" s="1"/>
  <c r="D586" i="1"/>
  <c r="C20" i="16" s="1"/>
  <c r="D556" i="1"/>
  <c r="C19" i="16" s="1"/>
  <c r="D705" i="1"/>
  <c r="C24" i="16" s="1"/>
  <c r="I705" i="1"/>
  <c r="D24" i="16" s="1"/>
  <c r="I645" i="1"/>
  <c r="D16" i="16" s="1"/>
  <c r="D645" i="1"/>
  <c r="C16" i="16" s="1"/>
  <c r="L607" i="1"/>
  <c r="E15" i="16" s="1"/>
  <c r="E707" i="1"/>
  <c r="H10" i="16" s="1"/>
  <c r="D498" i="1"/>
  <c r="C12" i="16" s="1"/>
  <c r="L95" i="1"/>
  <c r="E10" i="16" s="1"/>
  <c r="L498" i="1"/>
  <c r="E12" i="16" s="1"/>
  <c r="I498" i="1"/>
  <c r="D12" i="16" s="1"/>
  <c r="I707" i="1"/>
  <c r="K707" i="1"/>
  <c r="D95" i="1"/>
  <c r="C10" i="16" s="1"/>
  <c r="D708" i="1" l="1"/>
  <c r="D36" i="16"/>
  <c r="C36" i="16"/>
  <c r="E36" i="16"/>
  <c r="I9" i="16"/>
  <c r="I36" i="16" s="1"/>
  <c r="H9" i="16"/>
  <c r="H36" i="16" s="1"/>
  <c r="J9" i="16"/>
  <c r="J36" i="16" s="1"/>
  <c r="L708" i="1"/>
  <c r="I708" i="1"/>
  <c r="C573" i="15"/>
  <c r="C592" i="15"/>
  <c r="C593" i="15" s="1"/>
  <c r="C610" i="15" s="1"/>
  <c r="C456" i="15"/>
  <c r="J42" i="16" l="1"/>
  <c r="I42" i="16"/>
  <c r="H42" i="16"/>
  <c r="C596" i="15"/>
  <c r="C574" i="15"/>
  <c r="C577" i="15"/>
  <c r="C461" i="15"/>
  <c r="C469" i="15" s="1"/>
  <c r="C473" i="15" s="1"/>
  <c r="C584" i="15" l="1"/>
  <c r="C585" i="15" s="1"/>
  <c r="C578" i="15"/>
  <c r="C581" i="15"/>
  <c r="C582" i="15" s="1"/>
  <c r="C597" i="15"/>
  <c r="C600" i="15"/>
  <c r="C601" i="15" s="1"/>
  <c r="C617" i="15" l="1"/>
  <c r="C619" i="15"/>
  <c r="C620" i="15" s="1"/>
  <c r="Q10" i="1"/>
  <c r="Q64" i="1"/>
  <c r="P10" i="1"/>
  <c r="P63" i="13"/>
  <c r="Q77" i="1"/>
  <c r="P40" i="13"/>
  <c r="P25" i="13"/>
  <c r="Q63" i="13"/>
  <c r="P38" i="1"/>
  <c r="P52" i="1"/>
  <c r="H385" i="1"/>
  <c r="Q27" i="1"/>
  <c r="Q34" i="13"/>
  <c r="Q40" i="13"/>
  <c r="Q32" i="1"/>
  <c r="Q86" i="13"/>
  <c r="Q44" i="1"/>
  <c r="P32" i="1"/>
  <c r="Q52" i="1"/>
  <c r="Q38" i="1"/>
  <c r="P34" i="13"/>
  <c r="P30" i="13"/>
  <c r="Q108" i="13"/>
  <c r="P27" i="1"/>
  <c r="P44" i="1"/>
  <c r="Q30" i="13"/>
  <c r="Q25" i="13"/>
</calcChain>
</file>

<file path=xl/sharedStrings.xml><?xml version="1.0" encoding="utf-8"?>
<sst xmlns="http://schemas.openxmlformats.org/spreadsheetml/2006/main" count="5755" uniqueCount="1878">
  <si>
    <t>Internal</t>
  </si>
  <si>
    <t>Funding</t>
  </si>
  <si>
    <t>R</t>
  </si>
  <si>
    <t>External</t>
  </si>
  <si>
    <t>Sources</t>
  </si>
  <si>
    <t>THREE YEAR CAPITAL BUDGET</t>
  </si>
  <si>
    <t xml:space="preserve">Asset </t>
  </si>
  <si>
    <t>Type</t>
  </si>
  <si>
    <t>Furniture</t>
  </si>
  <si>
    <t>Sub-total</t>
  </si>
  <si>
    <t>Youth Unit</t>
  </si>
  <si>
    <t>Chairs</t>
  </si>
  <si>
    <t>Building</t>
  </si>
  <si>
    <t>Equipment</t>
  </si>
  <si>
    <t>Buildings</t>
  </si>
  <si>
    <t>LDV</t>
  </si>
  <si>
    <t>D P de Villiers:</t>
  </si>
  <si>
    <t>Sasolburg</t>
  </si>
  <si>
    <t>Zamdela</t>
  </si>
  <si>
    <t>Metsimaholo</t>
  </si>
  <si>
    <t>Oranjeville</t>
  </si>
  <si>
    <t>Deneysville</t>
  </si>
  <si>
    <t>Infra</t>
  </si>
  <si>
    <t>Water</t>
  </si>
  <si>
    <t>Calculators</t>
  </si>
  <si>
    <t>Land</t>
  </si>
  <si>
    <t>TOTAL :</t>
  </si>
  <si>
    <t xml:space="preserve"> </t>
  </si>
  <si>
    <t>22</t>
  </si>
  <si>
    <t>Refengkgotso</t>
  </si>
  <si>
    <t>CD Rack</t>
  </si>
  <si>
    <t>30</t>
  </si>
  <si>
    <t>Sanit.indus.areas</t>
  </si>
  <si>
    <t>Netw Vaalpark</t>
  </si>
  <si>
    <t>Ringfeed residential</t>
  </si>
  <si>
    <t>Street name boards</t>
  </si>
  <si>
    <t>Exhibition boards</t>
  </si>
  <si>
    <t>Moses Kotane</t>
  </si>
  <si>
    <t>Vehicle</t>
  </si>
  <si>
    <t>Penny Heyns</t>
  </si>
  <si>
    <t>Sec.meas</t>
  </si>
  <si>
    <t xml:space="preserve">  </t>
  </si>
  <si>
    <t>Administration</t>
  </si>
  <si>
    <t>Loan</t>
  </si>
  <si>
    <t>DME</t>
  </si>
  <si>
    <t>MIG</t>
  </si>
  <si>
    <t>Note counter</t>
  </si>
  <si>
    <t>LGH</t>
  </si>
  <si>
    <t>Diving Equipment</t>
  </si>
  <si>
    <t>Social Services</t>
  </si>
  <si>
    <t>R &amp; S Zamdela</t>
  </si>
  <si>
    <t>R &amp; S Metsi</t>
  </si>
  <si>
    <t>R &amp; S Gortin</t>
  </si>
  <si>
    <t>Bricklaying equipment</t>
  </si>
  <si>
    <t>Carpentry equipment</t>
  </si>
  <si>
    <t>Anglo Coal</t>
  </si>
  <si>
    <t>Money detector</t>
  </si>
  <si>
    <t>Office Furniture</t>
  </si>
  <si>
    <t>Office furniture</t>
  </si>
  <si>
    <t>2011/2012</t>
  </si>
  <si>
    <t>Air Conditioner replace</t>
  </si>
  <si>
    <t>Painting equipment</t>
  </si>
  <si>
    <t>Water works fencing</t>
  </si>
  <si>
    <t>Wheel Barrows</t>
  </si>
  <si>
    <t>ADO</t>
  </si>
  <si>
    <t>Rescue Equipment</t>
  </si>
  <si>
    <t>Fire Equipment</t>
  </si>
  <si>
    <t>10 x Hoses different sizes</t>
  </si>
  <si>
    <t>Hose washer</t>
  </si>
  <si>
    <t>Vetter Bags</t>
  </si>
  <si>
    <t>Harness different sizes</t>
  </si>
  <si>
    <t>Snatch Blocks</t>
  </si>
  <si>
    <t>Inflatable Boat for Rescue</t>
  </si>
  <si>
    <t>2 x LDV</t>
  </si>
  <si>
    <t>Library</t>
  </si>
  <si>
    <t>23</t>
  </si>
  <si>
    <t>17</t>
  </si>
  <si>
    <t>24</t>
  </si>
  <si>
    <t>IDP PROJECT</t>
  </si>
  <si>
    <t>NO.</t>
  </si>
  <si>
    <t>Water&amp;Elecmetersystem</t>
  </si>
  <si>
    <t>Digital camera</t>
  </si>
  <si>
    <t>2012/2013</t>
  </si>
  <si>
    <t xml:space="preserve">LDV </t>
  </si>
  <si>
    <t>Upgrading PP zamdela &amp; chris hani</t>
  </si>
  <si>
    <t>Equipment(n)</t>
  </si>
  <si>
    <t>Buildings( r)</t>
  </si>
  <si>
    <t>Equipment( r)</t>
  </si>
  <si>
    <t>Sec.meas(n)</t>
  </si>
  <si>
    <t>Vehicles(n)</t>
  </si>
  <si>
    <t>Furniture(n)</t>
  </si>
  <si>
    <t>Infra (n)</t>
  </si>
  <si>
    <t>2 x LDV -snr eng asst+ DO/vil</t>
  </si>
  <si>
    <t>GPS system(survey instrument)</t>
  </si>
  <si>
    <t>Eqiup (n)</t>
  </si>
  <si>
    <t>1x 50m nylon-coated steel tape</t>
  </si>
  <si>
    <t>Furn (n)</t>
  </si>
  <si>
    <t>1 x desk (n)</t>
  </si>
  <si>
    <t>Workstation (desk &amp; pedestal)</t>
  </si>
  <si>
    <t>Secretary chair</t>
  </si>
  <si>
    <t>Furn (r )</t>
  </si>
  <si>
    <t>Book shelf ( 5 shelves)</t>
  </si>
  <si>
    <t>2 x filing cabinet-4 tier</t>
  </si>
  <si>
    <t>2 x 1200x750 3 dawer desk</t>
  </si>
  <si>
    <t>2 x high back arm chair</t>
  </si>
  <si>
    <t>Table 21</t>
  </si>
  <si>
    <t>Objectives &amp;</t>
  </si>
  <si>
    <t>Developmental</t>
  </si>
  <si>
    <t>R &amp; S Refng/Phomolong</t>
  </si>
  <si>
    <t>Stormw.Refengk./phomolong</t>
  </si>
  <si>
    <t>Stormw.Metsi(W05)</t>
  </si>
  <si>
    <t>Stormw. Gortin</t>
  </si>
  <si>
    <t>Stormw. Harry gwala</t>
  </si>
  <si>
    <t>R&amp;S Light ind. Areas</t>
  </si>
  <si>
    <t>Upg. Taxi-ranks</t>
  </si>
  <si>
    <t>Upg. Networks sasol</t>
  </si>
  <si>
    <t>Taxi rank Harry Gwala</t>
  </si>
  <si>
    <t>Taxi rank Vaal Park</t>
  </si>
  <si>
    <t>Acces road to A.J Jacobs</t>
  </si>
  <si>
    <t>R&amp;S Vaalpark Ext.</t>
  </si>
  <si>
    <t>R&amp;S Veerkraal</t>
  </si>
  <si>
    <t>Vehicle (n)</t>
  </si>
  <si>
    <t>Pedestrian roller (700mm)</t>
  </si>
  <si>
    <t>Equip (n)</t>
  </si>
  <si>
    <t>2 x reverside compactors</t>
  </si>
  <si>
    <t>1 x builder mixer</t>
  </si>
  <si>
    <t>1 x 50mm water pump - petrol</t>
  </si>
  <si>
    <t>1 x 80mm water pump - petrol</t>
  </si>
  <si>
    <t>1 x baby grinder 850C</t>
  </si>
  <si>
    <t>1 x grinder 24-230H</t>
  </si>
  <si>
    <t>Grease pump-D/ville</t>
  </si>
  <si>
    <t>water spray wagon-D/ville</t>
  </si>
  <si>
    <t>1200x750 3 drawer desk</t>
  </si>
  <si>
    <t>1 x solid moulded plastic chair</t>
  </si>
  <si>
    <t>Ext.workshops civil,elec.</t>
  </si>
  <si>
    <t>Building (n)</t>
  </si>
  <si>
    <t>1 x hammer drill-rotary-build</t>
  </si>
  <si>
    <t>1 x kangohammer 21mm-build</t>
  </si>
  <si>
    <t>1 x baby grinder 850C-build</t>
  </si>
  <si>
    <t>1 x grinder 24-230H-build</t>
  </si>
  <si>
    <t>1 x drill - carp</t>
  </si>
  <si>
    <t>1 x sander - carp</t>
  </si>
  <si>
    <t>1 x battery drill - carp</t>
  </si>
  <si>
    <t>2 x 1680mm clamps - carp</t>
  </si>
  <si>
    <t>4 x 915 clamps - carp</t>
  </si>
  <si>
    <t>2 x 6ft ladder-paint</t>
  </si>
  <si>
    <t>2 x 8ft ladder - paint</t>
  </si>
  <si>
    <t>1 x Air conditioner</t>
  </si>
  <si>
    <t>15 x 2 compartment lockers</t>
  </si>
  <si>
    <t>15xsolid mould plastic chairs</t>
  </si>
  <si>
    <t>Sanit.Vaalpark</t>
  </si>
  <si>
    <t>Replace(gravitate)outfall sewer</t>
  </si>
  <si>
    <t>Infra (r )</t>
  </si>
  <si>
    <t>3xLDV - sea/sasol/zamdela</t>
  </si>
  <si>
    <t>2x Sewer suction tanks D+Oville</t>
  </si>
  <si>
    <t>2x suction tanks lorry D+Oville</t>
  </si>
  <si>
    <t>H/press water spray mach Dvile</t>
  </si>
  <si>
    <t>4x Gorman/r pump-repl subs</t>
  </si>
  <si>
    <t>Equip (r )</t>
  </si>
  <si>
    <t>1x Gorman/r pump D/vil sew</t>
  </si>
  <si>
    <t>1x V-series sewer pump Dvil</t>
  </si>
  <si>
    <t>2x Circulation pump D/vil sewer</t>
  </si>
  <si>
    <t>weed-eater Dvil</t>
  </si>
  <si>
    <t>Plumbing tools D+Ovil</t>
  </si>
  <si>
    <t>6 x lockers Dville</t>
  </si>
  <si>
    <t>emergency mobile pump</t>
  </si>
  <si>
    <t>upgrade pump - soft starters</t>
  </si>
  <si>
    <t>1x1200x760 drawer desk</t>
  </si>
  <si>
    <t>1xhigh back arm chair</t>
  </si>
  <si>
    <t>6 x plastic chairs</t>
  </si>
  <si>
    <t>Pumpstation-Cargo carriers</t>
  </si>
  <si>
    <t>Pumpstation-Zamdela School</t>
  </si>
  <si>
    <t>Pumpstation-Chris Hani</t>
  </si>
  <si>
    <t>Pumpstation-Letrim</t>
  </si>
  <si>
    <t>Retic light area</t>
  </si>
  <si>
    <t>Ringfeed indus.sasol</t>
  </si>
  <si>
    <t>3xLDV - Dvill/sasol/zamdela</t>
  </si>
  <si>
    <t>Fence (n)</t>
  </si>
  <si>
    <t>50mm water pump-petrol</t>
  </si>
  <si>
    <t>1 x aluminium ladder 6ft</t>
  </si>
  <si>
    <t>2x120m3 centrif pump-purif pln</t>
  </si>
  <si>
    <t>Steel collapsable table</t>
  </si>
  <si>
    <t>Tool box complete with tools</t>
  </si>
  <si>
    <t>Hand drill - industrial type</t>
  </si>
  <si>
    <t>1200 extension top - desk add</t>
  </si>
  <si>
    <t>4 drawer pedestal</t>
  </si>
  <si>
    <t>High back chair</t>
  </si>
  <si>
    <t>arm chair</t>
  </si>
  <si>
    <t>flexi desk 1800 x 900 panel legs</t>
  </si>
  <si>
    <t>6 x lockers</t>
  </si>
  <si>
    <t>2x Gorman rupp - Leitrim</t>
  </si>
  <si>
    <t>Network strengthening Phase 3</t>
  </si>
  <si>
    <t>Bulk supply Amelia, Gortin and mooidraai</t>
  </si>
  <si>
    <t>Electrification of Hostel houses</t>
  </si>
  <si>
    <t>Province</t>
  </si>
  <si>
    <t>Electrification in light indust. Zamdela</t>
  </si>
  <si>
    <t>Elec. Vaalpark minnaar Street</t>
  </si>
  <si>
    <t>Prov. Of lights at entrance &amp; collector roads</t>
  </si>
  <si>
    <t>Upg. Main substation sasol</t>
  </si>
  <si>
    <t>Review master plan to adress bulk &amp; internal supply</t>
  </si>
  <si>
    <t xml:space="preserve">Upg. Network Phase 2(D/ville) </t>
  </si>
  <si>
    <t xml:space="preserve">Upg. Network Phase 2(O/ville) </t>
  </si>
  <si>
    <t>Upg. Streetlight network(O/ville)</t>
  </si>
  <si>
    <t>Meetering equip.to collect info. To comply with the act.</t>
  </si>
  <si>
    <t>NFDM</t>
  </si>
  <si>
    <t>Vehicle (r )</t>
  </si>
  <si>
    <t>Typist chair</t>
  </si>
  <si>
    <t>Industrial trolly</t>
  </si>
  <si>
    <t>Industrial Trolley</t>
  </si>
  <si>
    <t>Fax machine(Refengk. Library)</t>
  </si>
  <si>
    <t xml:space="preserve"> Air Bag Protector</t>
  </si>
  <si>
    <t>Set of Jaws of Life (Spreader, Cutter, Ram and Pump)</t>
  </si>
  <si>
    <t>Basket Stretcher</t>
  </si>
  <si>
    <t>Ropes, Carabeanars, and figure of eight</t>
  </si>
  <si>
    <t xml:space="preserve">Level A Suits Dangerous Goods </t>
  </si>
  <si>
    <t>Chain Saw</t>
  </si>
  <si>
    <t>10 x Silvex Foam</t>
  </si>
  <si>
    <t>5 x Hose Branches different sizes</t>
  </si>
  <si>
    <t>1 x 2 Cafes (Compressed Air Foam System)</t>
  </si>
  <si>
    <t>Projector</t>
  </si>
  <si>
    <t xml:space="preserve">1x Dangerous Goods Trailer fully equipped </t>
  </si>
  <si>
    <t xml:space="preserve">1 x  Fire Engine fully equipped </t>
  </si>
  <si>
    <t>1 x Unimog  (Spec Fire Engine)</t>
  </si>
  <si>
    <t xml:space="preserve">1 x Sedan </t>
  </si>
  <si>
    <t xml:space="preserve">1 x Bus (kombi) </t>
  </si>
  <si>
    <t xml:space="preserve"> 1 x Sub-Stations (Harry Gwala, Deneysville-Refenkgotso) &amp; Oranjeville</t>
  </si>
  <si>
    <t>Renovation of Snooker and Gym</t>
  </si>
  <si>
    <t>Renovation of Control Room</t>
  </si>
  <si>
    <t>Fencing of Station</t>
  </si>
  <si>
    <t>6 x Two Way Radios</t>
  </si>
  <si>
    <t>FURNITURE SUB-STATION</t>
  </si>
  <si>
    <t>20 x Radios (Cars). (New)</t>
  </si>
  <si>
    <t>2 x Alcometers.(New)</t>
  </si>
  <si>
    <t>5 x Vehicles (New)</t>
  </si>
  <si>
    <t>Office Furniture. (New)</t>
  </si>
  <si>
    <t>1 x Scrambler M/C Patrol Vehicle (New)</t>
  </si>
  <si>
    <t>Traffic Calming Measures</t>
  </si>
  <si>
    <t>10 x Firearms</t>
  </si>
  <si>
    <t>Drivers Licence Testing Centre</t>
  </si>
  <si>
    <t xml:space="preserve">Equip </t>
  </si>
  <si>
    <t>Equip</t>
  </si>
  <si>
    <t>Vehicles (r )</t>
  </si>
  <si>
    <t>Vehicles (n)</t>
  </si>
  <si>
    <t>2 x Printers. (Replacement)-Traffic</t>
  </si>
  <si>
    <t>Brick &amp; paving manufact. Plant</t>
  </si>
  <si>
    <t>Sasol mining</t>
  </si>
  <si>
    <t xml:space="preserve">Vegetable Farm </t>
  </si>
  <si>
    <t>S.Bothma &amp; sons</t>
  </si>
  <si>
    <t>Poultry &amp; Pig Farm</t>
  </si>
  <si>
    <t>Recycling plant</t>
  </si>
  <si>
    <t>SMME Industrial Park</t>
  </si>
  <si>
    <t>Vehicle(n)</t>
  </si>
  <si>
    <t>Acquis. portion of Sub 3,4,6&amp;7 of Lauterwater</t>
  </si>
  <si>
    <t>Land Affairs</t>
  </si>
  <si>
    <t>Hostel 4(x420 CRU)</t>
  </si>
  <si>
    <t>Acquis. 2000 erven &amp;Intergra. Refen. With D/V</t>
  </si>
  <si>
    <t>Civil Infra structure Hostel 4(x420 CRU)</t>
  </si>
  <si>
    <t>Civil Infra structure Hostel 2(70 units)</t>
  </si>
  <si>
    <t>Building 70 units @ hostel 2</t>
  </si>
  <si>
    <t>Civil Infra structure Hostel 3(x500 CRU)</t>
  </si>
  <si>
    <t>Hostel 3 (x500 CRU)</t>
  </si>
  <si>
    <t>RDP houses Amelia(1000 residents)</t>
  </si>
  <si>
    <t>4 x LDV with Canopy</t>
  </si>
  <si>
    <t>1 x Sedan</t>
  </si>
  <si>
    <t>6 x Ride on machine</t>
  </si>
  <si>
    <t>1 x Truck flat bed</t>
  </si>
  <si>
    <t>1 x Backacter –Cemeteries</t>
  </si>
  <si>
    <t xml:space="preserve">2 x Chipper </t>
  </si>
  <si>
    <t>1x Cherry Pick</t>
  </si>
  <si>
    <t>Equip.</t>
  </si>
  <si>
    <t>10 x Lawn mowers</t>
  </si>
  <si>
    <t>4 x Rotary machines</t>
  </si>
  <si>
    <t>10 x Brush cutters</t>
  </si>
  <si>
    <t>6 x Pole Pruner</t>
  </si>
  <si>
    <t>6 x Chainsaw</t>
  </si>
  <si>
    <t xml:space="preserve">4 x Water pumps  </t>
  </si>
  <si>
    <t xml:space="preserve">2 x Weed eaters </t>
  </si>
  <si>
    <t>2 x Borehole pump</t>
  </si>
  <si>
    <t>12 x Two way portable radios</t>
  </si>
  <si>
    <t>3 x Air conditioners</t>
  </si>
  <si>
    <t xml:space="preserve">Digital camera </t>
  </si>
  <si>
    <t>2 x Clock machines</t>
  </si>
  <si>
    <t>10 x Ladder steps</t>
  </si>
  <si>
    <t>Furn.</t>
  </si>
  <si>
    <t>Infra.</t>
  </si>
  <si>
    <t>Upgrading of security fence</t>
  </si>
  <si>
    <t>Develop Park Metsimaholo</t>
  </si>
  <si>
    <t>Develop Park Refengkgotso</t>
  </si>
  <si>
    <t>Develop Park Zamdela</t>
  </si>
  <si>
    <t>Multi purp comp Zamdela</t>
  </si>
  <si>
    <t>1 x Ride on machine</t>
  </si>
  <si>
    <t xml:space="preserve"> Soccer equipment</t>
  </si>
  <si>
    <t>Sports equipment</t>
  </si>
  <si>
    <t>4 x Brush cutters</t>
  </si>
  <si>
    <t>Athletic equipment</t>
  </si>
  <si>
    <t>Cricket equipment</t>
  </si>
  <si>
    <t xml:space="preserve">100 Chairs </t>
  </si>
  <si>
    <t xml:space="preserve">12 Tables </t>
  </si>
  <si>
    <t xml:space="preserve">2 x Ladder steps   </t>
  </si>
  <si>
    <t>Upgrading lights</t>
  </si>
  <si>
    <t>160 Chairs</t>
  </si>
  <si>
    <t xml:space="preserve">15 Tables </t>
  </si>
  <si>
    <t xml:space="preserve">5 x Double lockers </t>
  </si>
  <si>
    <t xml:space="preserve">4 x Hand dryers </t>
  </si>
  <si>
    <t xml:space="preserve">Cricket equipment </t>
  </si>
  <si>
    <t xml:space="preserve">Rugby equipment </t>
  </si>
  <si>
    <t>First aid box and equipment</t>
  </si>
  <si>
    <t>Photo copy and fax machine-DP De villiers stadium</t>
  </si>
  <si>
    <t xml:space="preserve">100 x Chairs </t>
  </si>
  <si>
    <t>10 x Tables</t>
  </si>
  <si>
    <t xml:space="preserve">140 x Chairs </t>
  </si>
  <si>
    <t>17 x Tables</t>
  </si>
  <si>
    <t xml:space="preserve">290 x Chairs </t>
  </si>
  <si>
    <t>15 x Tables</t>
  </si>
  <si>
    <t>Upgrading of Halls</t>
  </si>
  <si>
    <t xml:space="preserve">2 x Chlorinators  </t>
  </si>
  <si>
    <t xml:space="preserve">7 x Tables </t>
  </si>
  <si>
    <t xml:space="preserve">60 x Chairs </t>
  </si>
  <si>
    <t xml:space="preserve">Upgrading fence </t>
  </si>
  <si>
    <t>Upgrading water storm (backwash)</t>
  </si>
  <si>
    <t>Upgrading entrance</t>
  </si>
  <si>
    <t>Upgrading highmaster lights</t>
  </si>
  <si>
    <t xml:space="preserve">2 x Chlorinator </t>
  </si>
  <si>
    <t xml:space="preserve">3 x Tables </t>
  </si>
  <si>
    <t>30 x Chairs</t>
  </si>
  <si>
    <t xml:space="preserve">1 x Safe                 </t>
  </si>
  <si>
    <t>Upgrading fence</t>
  </si>
  <si>
    <t>2 x Push lawnmowers</t>
  </si>
  <si>
    <t>2 x Brush cutters</t>
  </si>
  <si>
    <t>1 x 1420-ID electronic marker</t>
  </si>
  <si>
    <t>Erection of niches wall</t>
  </si>
  <si>
    <t>4 x Push lawnmowers</t>
  </si>
  <si>
    <t>Water channel</t>
  </si>
  <si>
    <t>1 x Brush cutter</t>
  </si>
  <si>
    <t>Fence</t>
  </si>
  <si>
    <t>Paving</t>
  </si>
  <si>
    <t xml:space="preserve">Building toilets and water </t>
  </si>
  <si>
    <t>Stage lights</t>
  </si>
  <si>
    <t xml:space="preserve">Stage curtains </t>
  </si>
  <si>
    <t>Metal folding tables (4)</t>
  </si>
  <si>
    <t xml:space="preserve">Vacuum cleaner </t>
  </si>
  <si>
    <t>Closed circuit camera &amp; monitor: backstage</t>
  </si>
  <si>
    <t>Projection screen</t>
  </si>
  <si>
    <t xml:space="preserve">- Dance mats </t>
  </si>
  <si>
    <t>Furn</t>
  </si>
  <si>
    <t xml:space="preserve">Typist chair </t>
  </si>
  <si>
    <t>Upgrading chalets</t>
  </si>
  <si>
    <t>Roofing conference room and lapa’s</t>
  </si>
  <si>
    <t>Upgrading Parkhomes</t>
  </si>
  <si>
    <t xml:space="preserve">Fridges </t>
  </si>
  <si>
    <t xml:space="preserve">Furniture chalets </t>
  </si>
  <si>
    <t xml:space="preserve">Double bed </t>
  </si>
  <si>
    <t>Mattresses</t>
  </si>
  <si>
    <t>100 chairs</t>
  </si>
  <si>
    <t>10 Tables</t>
  </si>
  <si>
    <t>Equipments for playgrounds</t>
  </si>
  <si>
    <t xml:space="preserve">Revamp reception office and toilets </t>
  </si>
  <si>
    <t xml:space="preserve">Lapa shelter </t>
  </si>
  <si>
    <t>Install electricity</t>
  </si>
  <si>
    <t>Shredder(internal auditing)</t>
  </si>
  <si>
    <t>Cable Store</t>
  </si>
  <si>
    <t>Steel Shelves</t>
  </si>
  <si>
    <t>Adding Machines</t>
  </si>
  <si>
    <t>Vehicles</t>
  </si>
  <si>
    <t>Permit/EIA sasol dumping site</t>
  </si>
  <si>
    <t>Weigh Bridge sasol dumping site</t>
  </si>
  <si>
    <t>Toilets-sasol dumping site</t>
  </si>
  <si>
    <t>Electricity/lights-sasol dumping site</t>
  </si>
  <si>
    <t>Gates-sasol dumping site</t>
  </si>
  <si>
    <t>Extension-vaal park mini dump</t>
  </si>
  <si>
    <t>Containers(new)-vaal park mini dump</t>
  </si>
  <si>
    <t>Fence/Gates-O/ville dumping site</t>
  </si>
  <si>
    <t>Office/Toilets-O/ville dumping site</t>
  </si>
  <si>
    <t>Permit-O/ville dumping site</t>
  </si>
  <si>
    <t>Office/Toilets-D/ville dumping site</t>
  </si>
  <si>
    <t>Fence/Gates-D/ville dumping site</t>
  </si>
  <si>
    <t>Land-New dumping site</t>
  </si>
  <si>
    <t>Electricity/lights-New dumping site</t>
  </si>
  <si>
    <t>Buildings-New dumping site</t>
  </si>
  <si>
    <t>Fence-New dumping site</t>
  </si>
  <si>
    <t>Gates-New dumping site</t>
  </si>
  <si>
    <t>Toilets-New dumping site</t>
  </si>
  <si>
    <t>Weigh Bridge-New dumping site</t>
  </si>
  <si>
    <t>Recycling plant-New dumping site</t>
  </si>
  <si>
    <t>Compost plant-New dumping site</t>
  </si>
  <si>
    <t>Transfer station-zamdela</t>
  </si>
  <si>
    <t>Tranfer station-Recycling plant</t>
  </si>
  <si>
    <t>New Roof "A" Block</t>
  </si>
  <si>
    <t>Isuzu Compactor( r )</t>
  </si>
  <si>
    <t>Compactor(n)-Mooidraai</t>
  </si>
  <si>
    <t>Front end loader-Wright( r )</t>
  </si>
  <si>
    <t>Front end loader-Cat( r )</t>
  </si>
  <si>
    <t>Front end loader-O/ville dumping site(n)</t>
  </si>
  <si>
    <t>40X containers</t>
  </si>
  <si>
    <t>20X containers</t>
  </si>
  <si>
    <t>4X Tipper Trucks( r )</t>
  </si>
  <si>
    <t>2X Stallions( r )</t>
  </si>
  <si>
    <t>1X LDV-Replace 1994 nissan 1400</t>
  </si>
  <si>
    <t>80X Lockers</t>
  </si>
  <si>
    <t>Fencing of electrical substations (CO)</t>
  </si>
  <si>
    <t>Replace redundant streetlight fittings (CO) ( r )</t>
  </si>
  <si>
    <t xml:space="preserve">Replace distribution pillars  (CO)( r ) </t>
  </si>
  <si>
    <t>Replace substation doors in  Zamdela</t>
  </si>
  <si>
    <t>Extentions for office accomodation (CO)</t>
  </si>
  <si>
    <t>Replacement of transformers (CO)</t>
  </si>
  <si>
    <t>2 x 35 - 70 Earthing kit</t>
  </si>
  <si>
    <t>Step Ladders(CO)</t>
  </si>
  <si>
    <t>Replacement of vehicles X 4 Additional X 3</t>
  </si>
  <si>
    <t xml:space="preserve">2 x Voltage/current           recorders </t>
  </si>
  <si>
    <t>2 x 10 000Volt Megger</t>
  </si>
  <si>
    <t>1 X 32 kV Phasing stick</t>
  </si>
  <si>
    <t>4 X 1000 V Meggers</t>
  </si>
  <si>
    <t>4 X 300 A Tong testers</t>
  </si>
  <si>
    <t>1 x 1Ton hydraulic crimper</t>
  </si>
  <si>
    <t>1 X Hand crimper 10 -120 mm</t>
  </si>
  <si>
    <t>1 X Prox detector</t>
  </si>
  <si>
    <t>2 x Telescopic link stick</t>
  </si>
  <si>
    <t>3 x HV Detector</t>
  </si>
  <si>
    <t>2 x Bandit strapping tool</t>
  </si>
  <si>
    <t>3 x office desks, 2 x cupboards</t>
  </si>
  <si>
    <t xml:space="preserve">12 x Visitor chairs, 4 x  high chairs </t>
  </si>
  <si>
    <t>Toolboxes for electricians</t>
  </si>
  <si>
    <t>4 x Cable cutters</t>
  </si>
  <si>
    <t>4 x Printers(Electrical Department)</t>
  </si>
  <si>
    <t>Radios all departments</t>
  </si>
  <si>
    <t>New/replacement of airconditioners (movable units)(R)</t>
  </si>
  <si>
    <t>Extension of shelters for heavy vehicles phase 1(CO)(N)</t>
  </si>
  <si>
    <t>Replace   roof   on   existing   shelters (N)</t>
  </si>
  <si>
    <t>1 x 5 Ton Chain Block(N)</t>
  </si>
  <si>
    <t xml:space="preserve">1 x 15 Ton Heavy duty trolley jack(N) </t>
  </si>
  <si>
    <t>6 X Mechanical creepers</t>
  </si>
  <si>
    <t>1 X Tap and die set</t>
  </si>
  <si>
    <t xml:space="preserve">1 X Heavy duty socket set </t>
  </si>
  <si>
    <t>1 X Air tool plus sockets</t>
  </si>
  <si>
    <t>1 X Petrol steam cleaner</t>
  </si>
  <si>
    <t>4 X Heavy duty jack stands (6 Ton)</t>
  </si>
  <si>
    <t>1 x Gearbox hydraulic jack</t>
  </si>
  <si>
    <t>Replace sedan vehicle</t>
  </si>
  <si>
    <t>Overhead Proj. &amp; Screen</t>
  </si>
  <si>
    <t>Intangible</t>
  </si>
  <si>
    <t>Closure(Rehabilitation)-sasol dumping site</t>
  </si>
  <si>
    <t>Closure(Rehabilitation)-O/ville dumping site</t>
  </si>
  <si>
    <t>Closure(Rehabilitation0-D/ville dumping site</t>
  </si>
  <si>
    <t>Furnitture</t>
  </si>
  <si>
    <t>Overhead Projector</t>
  </si>
  <si>
    <t>Sedan/LDV</t>
  </si>
  <si>
    <t>DVD &amp; TV set</t>
  </si>
  <si>
    <t>(WAN,LAN,COMPUTERS,SERVERS)</t>
  </si>
  <si>
    <t>HIGH SPEED LINE PRINTERS</t>
  </si>
  <si>
    <t>OFFICE FURNITURE</t>
  </si>
  <si>
    <t>DOT MATRIX PRINTERS</t>
  </si>
  <si>
    <t>SLIP PRINTERS</t>
  </si>
  <si>
    <t>Sedan( r)</t>
  </si>
  <si>
    <t>IDMS</t>
  </si>
  <si>
    <t>Shredding machine</t>
  </si>
  <si>
    <t>DTIS 12</t>
  </si>
  <si>
    <t>DTIS 11</t>
  </si>
  <si>
    <t>Constr of new roads &amp; stormwater</t>
  </si>
  <si>
    <t>Replace Lift Civic</t>
  </si>
  <si>
    <t>Furniture( r)</t>
  </si>
  <si>
    <t>Vehicles( r)</t>
  </si>
  <si>
    <t>Plan &amp; survey 2500(of 5000) stands-r/fng expa. Over Ptn 3&amp;4 mooi plaats</t>
  </si>
  <si>
    <t>Plan &amp; survey 200 stands-rfeng expa. Over plots 1-60 vaaldam small holding</t>
  </si>
  <si>
    <t>Survey 2000 stands -zamdela expan. Over mooidraai</t>
  </si>
  <si>
    <t>Plan &amp; survey 1000 stands-zamdela expan.over rem of amelia</t>
  </si>
  <si>
    <t>Plan &amp; survey of zamdela industrial park</t>
  </si>
  <si>
    <t>Infill planning &amp; re-surveying of identified parks &amp; open spaces</t>
  </si>
  <si>
    <t>Planning of Rem of Driefontein(sasol Noxious Industry expan.)</t>
  </si>
  <si>
    <t>30 xProtective Clothes (Fire Tunics)</t>
  </si>
  <si>
    <t>Polisher and scrubber (replacement)</t>
  </si>
  <si>
    <t>Projectors</t>
  </si>
  <si>
    <t>2 x Stationary cupboards</t>
  </si>
  <si>
    <t>Airconditioner</t>
  </si>
  <si>
    <t>Blinds/curtains</t>
  </si>
  <si>
    <t>Fax Machine</t>
  </si>
  <si>
    <t>Zebra card printer</t>
  </si>
  <si>
    <t xml:space="preserve"> Compactor(r) </t>
  </si>
  <si>
    <t xml:space="preserve">Compactor (r ) </t>
  </si>
  <si>
    <t>Roll over</t>
  </si>
  <si>
    <t>Security</t>
  </si>
  <si>
    <t>Trust</t>
  </si>
  <si>
    <t>PMU Administration</t>
  </si>
  <si>
    <t>Water service development plan</t>
  </si>
  <si>
    <t>Water demand and conservation plan</t>
  </si>
  <si>
    <t>DBSA O&amp;M support</t>
  </si>
  <si>
    <t>Roads and stormwater sector plan</t>
  </si>
  <si>
    <t>Integrate transport plan</t>
  </si>
  <si>
    <t>5 x Aircon DV/Solomon Mahlangu</t>
  </si>
  <si>
    <t>Eqiup (R)</t>
  </si>
  <si>
    <t>2 x grader</t>
  </si>
  <si>
    <t>Lowbed</t>
  </si>
  <si>
    <t>Smooth Roller</t>
  </si>
  <si>
    <t>Bulldozer</t>
  </si>
  <si>
    <t>3 x Water tankers</t>
  </si>
  <si>
    <t>Taxi rank Metsimaholo</t>
  </si>
  <si>
    <t>Taxi rank Refengkgotso</t>
  </si>
  <si>
    <t>Sewer netw 340 stands Metsi Ex 6</t>
  </si>
  <si>
    <t>Amelia/Mooidraai bulk water supply</t>
  </si>
  <si>
    <t>Augumenttation purification works</t>
  </si>
  <si>
    <t>Land use management scheme</t>
  </si>
  <si>
    <t>8 x Tractors with rotary machines</t>
  </si>
  <si>
    <t>Cpyy and Fax Machine</t>
  </si>
  <si>
    <t>Building toilets and water/fence\</t>
  </si>
  <si>
    <t>Upg/reseal roads</t>
  </si>
  <si>
    <t>Infra (r)</t>
  </si>
  <si>
    <t>14 x Two way radios</t>
  </si>
  <si>
    <t>e- Venus Hardware</t>
  </si>
  <si>
    <t>e- Venus software</t>
  </si>
  <si>
    <t>Equipment (n)</t>
  </si>
  <si>
    <t>1 x Vehicle</t>
  </si>
  <si>
    <t>Vehicle®</t>
  </si>
  <si>
    <t xml:space="preserve">Office Furniture </t>
  </si>
  <si>
    <t>Mulit funtion printer Finance</t>
  </si>
  <si>
    <t xml:space="preserve">Internal </t>
  </si>
  <si>
    <t>Carried over</t>
  </si>
  <si>
    <t>New connection Heron Banks</t>
  </si>
  <si>
    <t>Cameras</t>
  </si>
  <si>
    <t>Fencing</t>
  </si>
  <si>
    <t>Alarms system</t>
  </si>
  <si>
    <t>Boimetric systems</t>
  </si>
  <si>
    <t>Water dumping</t>
  </si>
  <si>
    <t>5 x Vehicles. (replcement)</t>
  </si>
  <si>
    <t>Transport</t>
  </si>
  <si>
    <t>Rand Water</t>
  </si>
  <si>
    <t>Sewerage works D/ville fencing</t>
  </si>
  <si>
    <t>3x Filing Cabinets.(New)</t>
  </si>
  <si>
    <t xml:space="preserve"> Tractor ( r )</t>
  </si>
  <si>
    <t>1 X LDV( r )</t>
  </si>
  <si>
    <t>Vote</t>
  </si>
  <si>
    <t>Equip (R)</t>
  </si>
  <si>
    <t>Total</t>
  </si>
  <si>
    <t>Upgrading stadium</t>
  </si>
  <si>
    <t>Building water purfification lab</t>
  </si>
  <si>
    <t>Connection 400 stands Zamdela</t>
  </si>
  <si>
    <t>Human Settlem</t>
  </si>
  <si>
    <t>Human settle</t>
  </si>
  <si>
    <t>Vaalpark Taxi rank</t>
  </si>
  <si>
    <t>FDDM</t>
  </si>
  <si>
    <t>Network strengthening Phase 3(CO)</t>
  </si>
  <si>
    <t>Electrification of Hostel houses(CO)</t>
  </si>
  <si>
    <t>Electrification in light indust. Zamdela(CO)</t>
  </si>
  <si>
    <t>PRIVATE</t>
  </si>
  <si>
    <t>Prov. Of lights at entrance&amp; collector roads</t>
  </si>
  <si>
    <t>Upg. Network Phase 2(D/ville) (CO)</t>
  </si>
  <si>
    <t>Upg. Network Phase 2(O/ville) (CO)</t>
  </si>
  <si>
    <t>Upg. Streetlight network(O/ville) (CO)</t>
  </si>
  <si>
    <t>Bulk supply to Lizard Point</t>
  </si>
  <si>
    <t>Emergency Generator (CO)</t>
  </si>
  <si>
    <t>Replacement of vehicles X 4 Additional X 3 new</t>
  </si>
  <si>
    <t>High voltage test equipment (CO)</t>
  </si>
  <si>
    <t>4 x Printers</t>
  </si>
  <si>
    <t>3 x Computers</t>
  </si>
  <si>
    <t>6 x Filing Cabinets.(New)</t>
  </si>
  <si>
    <t xml:space="preserve">2 x Air Conditioner(Replacement) </t>
  </si>
  <si>
    <t>Equip (r)</t>
  </si>
  <si>
    <t>3 x Desk Reception Area(Replacement)</t>
  </si>
  <si>
    <t>Maintenance</t>
  </si>
  <si>
    <t>Costs</t>
  </si>
  <si>
    <t>Operational</t>
  </si>
  <si>
    <t>5 x Sedan Vehicles.(replcement)</t>
  </si>
  <si>
    <t>10 x Radios (Cars). (New)</t>
  </si>
  <si>
    <t>2 x Printers.(replacement)</t>
  </si>
  <si>
    <t>2 x LDV with Canopy (New)</t>
  </si>
  <si>
    <t>1 x Kombi (New)</t>
  </si>
  <si>
    <t>1 x Trailer(New)</t>
  </si>
  <si>
    <t>2 x Electric Calculator</t>
  </si>
  <si>
    <t>3 x Digital Camera's</t>
  </si>
  <si>
    <t>20 x Office Chair's</t>
  </si>
  <si>
    <t>3 x Ride on machine</t>
  </si>
  <si>
    <t>3 x Truck flat bed</t>
  </si>
  <si>
    <t>3 x Truck with a grab mounted on it</t>
  </si>
  <si>
    <t>1 x Backacter - Cemeteries</t>
  </si>
  <si>
    <t xml:space="preserve">1 x Chipper </t>
  </si>
  <si>
    <t>1 x Cherry Pick</t>
  </si>
  <si>
    <t>6 x Lawn mowers</t>
  </si>
  <si>
    <t>2 x Pole Pruner</t>
  </si>
  <si>
    <t>2 x Chainsaw</t>
  </si>
  <si>
    <t xml:space="preserve">1 x Water pumps  </t>
  </si>
  <si>
    <t>2 x Air conditioners</t>
  </si>
  <si>
    <t>Office chairs</t>
  </si>
  <si>
    <t>Tables</t>
  </si>
  <si>
    <t>4 x Filling cabinet</t>
  </si>
  <si>
    <t>1 x Fax machine</t>
  </si>
  <si>
    <t>Upgrading of parkiing area</t>
  </si>
  <si>
    <t>100 x Chairs</t>
  </si>
  <si>
    <t xml:space="preserve">1 x LDV </t>
  </si>
  <si>
    <t>100 Chairs</t>
  </si>
  <si>
    <t xml:space="preserve">10 Tables </t>
  </si>
  <si>
    <t>Copy and Fax Machine</t>
  </si>
  <si>
    <t>120 x Chairs</t>
  </si>
  <si>
    <t>1 x Safe</t>
  </si>
  <si>
    <t>Upgrading swimming pool</t>
  </si>
  <si>
    <t>2 x Brush cutter</t>
  </si>
  <si>
    <t>4 x Brush cutter</t>
  </si>
  <si>
    <t>Erection of niche walls</t>
  </si>
  <si>
    <t>Upgrading cemetery</t>
  </si>
  <si>
    <t>1 Bounding fencing</t>
  </si>
  <si>
    <t>Jetties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</si>
  <si>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</si>
  <si>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</si>
  <si>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</si>
  <si>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</si>
  <si>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</si>
  <si>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</si>
  <si>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</si>
  <si>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</si>
  <si>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</si>
  <si>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Install electricity(D/V)</t>
  </si>
  <si>
    <t xml:space="preserve">Revamp reception office and toilets(D/V) </t>
  </si>
  <si>
    <t>Replacement of curtain(electronic motor)</t>
  </si>
  <si>
    <t>Public Address system(4.cordless microphone)</t>
  </si>
  <si>
    <t>2 Monitor speakers system</t>
  </si>
  <si>
    <t>Photo copier machine</t>
  </si>
  <si>
    <t>New fax machine</t>
  </si>
  <si>
    <t>2 Tickets printers</t>
  </si>
  <si>
    <t>Office air-conditioner(new managers office)</t>
  </si>
  <si>
    <t>Transport:1 Sedan</t>
  </si>
  <si>
    <t>Replacement of broken vacuum cleaner</t>
  </si>
  <si>
    <t>Stage lighting board</t>
  </si>
  <si>
    <t>Sound system</t>
  </si>
  <si>
    <t>Clock machine</t>
  </si>
  <si>
    <t>Replacement of lighting system</t>
  </si>
  <si>
    <t>2 Smoke machine</t>
  </si>
  <si>
    <t>Fax machine</t>
  </si>
  <si>
    <t>Exhibition boards(18)</t>
  </si>
  <si>
    <t>Computer desk</t>
  </si>
  <si>
    <t>Vehicle(r)</t>
  </si>
  <si>
    <t>Equip(r)</t>
  </si>
  <si>
    <t>Typist chairs(6)</t>
  </si>
  <si>
    <t>Draughtsmans conversion(no arms)</t>
  </si>
  <si>
    <t>Prov. Library Serv.</t>
  </si>
  <si>
    <t>Exhibition boards(2)</t>
  </si>
  <si>
    <t>Typist chair (1)+(3)</t>
  </si>
  <si>
    <t>Typist chair(1)</t>
  </si>
  <si>
    <t>Zebra card printer(P430 i USB)</t>
  </si>
  <si>
    <t>20 x Hoses different sizes</t>
  </si>
  <si>
    <t>Harness different sizes(Refengkgotso)</t>
  </si>
  <si>
    <t>Diving Equipment(Refengkgotso)</t>
  </si>
  <si>
    <t>Harness different sizes(Harry Gwala)</t>
  </si>
  <si>
    <t>Snatch Blocks(Refengkgotso)</t>
  </si>
  <si>
    <t>Snatch Blocks(Harry Gwala)</t>
  </si>
  <si>
    <t>Chain saw</t>
  </si>
  <si>
    <t>Chain saw(Refengkgotso)</t>
  </si>
  <si>
    <t>Chain saw(Harry Gwala)</t>
  </si>
  <si>
    <t>Inflatable boat for rescue</t>
  </si>
  <si>
    <t>Inflatable boat for rescue(Refengkgotso)</t>
  </si>
  <si>
    <t>1 x Pedal cutter(Refengkgotso)</t>
  </si>
  <si>
    <t>1 x LDV 4x4 Rescue(Refengkgotso)</t>
  </si>
  <si>
    <t>1 x Fire Engine fully equipped(Harry Gwala)</t>
  </si>
  <si>
    <t>1 x Unimog equipment(Refengkgotso)</t>
  </si>
  <si>
    <t>1 x Unimog equipment(Harry Gwala)</t>
  </si>
  <si>
    <t>Ropes,karabiners &amp; figure of eights(Harry Gwala)</t>
  </si>
  <si>
    <t>50 x Cones(Refengkgotso)</t>
  </si>
  <si>
    <t>50 x Cones(Harry Gwala))</t>
  </si>
  <si>
    <t>1 x Ballon light(Refengkgotso)</t>
  </si>
  <si>
    <t>1 x Ballon light(Harry Gwala)</t>
  </si>
  <si>
    <t>1 x Pedal cutter(Harry Gwala)</t>
  </si>
  <si>
    <t>1 x Tripod light(Refengkgotso)</t>
  </si>
  <si>
    <t>20 x Hoses different sizes(Refengkgotso)</t>
  </si>
  <si>
    <t>Protective Clothes (Fire Tunics)</t>
  </si>
  <si>
    <t>Set of speakers</t>
  </si>
  <si>
    <t>4 x Breathing apparatus</t>
  </si>
  <si>
    <t>4 x Breathing apparatus(Refengkgotso)</t>
  </si>
  <si>
    <t>2 x Floating pumps</t>
  </si>
  <si>
    <t>2 x Floating pumps(Refengkgotso)</t>
  </si>
  <si>
    <t>1 x Positive pressure fan</t>
  </si>
  <si>
    <t>Tower</t>
  </si>
  <si>
    <t>Renovation(paving):Refengkgotso</t>
  </si>
  <si>
    <t>Fire engine bay(Harry Gwala)</t>
  </si>
  <si>
    <t>Car ports</t>
  </si>
  <si>
    <t>Renovation(house):Refengkgotso</t>
  </si>
  <si>
    <t>12 x Two Way Radios</t>
  </si>
  <si>
    <t>4 x Computers</t>
  </si>
  <si>
    <t>2 x Computers(Refengkgotso)</t>
  </si>
  <si>
    <t>4 Cellular phones</t>
  </si>
  <si>
    <t>2 x Cellular phones(Refengkgotso)</t>
  </si>
  <si>
    <t>2 x Cellular phones(Harry Gwala)</t>
  </si>
  <si>
    <t>1 x Fax copy machine</t>
  </si>
  <si>
    <t>1 x Fax copy machine(Refengkgotso)</t>
  </si>
  <si>
    <t>1 x Fax copy machine(Harry Gwala)</t>
  </si>
  <si>
    <t>5 x Two way radios(Refengkgotso)</t>
  </si>
  <si>
    <t>1 Radio base set(Refengkgotso)</t>
  </si>
  <si>
    <t>1 Radio base set(Harry Gwala))</t>
  </si>
  <si>
    <t>1 Internet cable(Refengkgotso)</t>
  </si>
  <si>
    <t>1 Internet cable(Harry Gwala))</t>
  </si>
  <si>
    <t>Intercom system(Refengkgotso)</t>
  </si>
  <si>
    <t>Intercom system(Harry Gwala))</t>
  </si>
  <si>
    <t>Telkom land line(Harry Gwala)</t>
  </si>
  <si>
    <t>Plots of Vaaldam(36 Holdings)</t>
  </si>
  <si>
    <t>Land Affiars</t>
  </si>
  <si>
    <t>Civil infrastructure for the 70 units at Hostel 2,Zamdela</t>
  </si>
  <si>
    <t>Building 70 rental units @ hostel 2</t>
  </si>
  <si>
    <t>Demolishing of the 112 old hostel(4 units)</t>
  </si>
  <si>
    <t>Building of 420 CRU rental units at Hostel 4,Zamdela</t>
  </si>
  <si>
    <t>Demolishing of 389 old Hostel 3</t>
  </si>
  <si>
    <t>Agricultural</t>
  </si>
  <si>
    <t>Office furniture(Refengkgotso)</t>
  </si>
  <si>
    <t>Office furniture(Harry Gwala)</t>
  </si>
  <si>
    <t>Lapa shelter (DV)</t>
  </si>
  <si>
    <t>Lapa shelter (O/V)</t>
  </si>
  <si>
    <t>Fence(D/V)</t>
  </si>
  <si>
    <t>Fence(O/V)</t>
  </si>
  <si>
    <t>Building new reception office &amp; toilets(O/V)</t>
  </si>
  <si>
    <t>Install electricity(O/V)</t>
  </si>
  <si>
    <t>Gym equipment</t>
  </si>
  <si>
    <t>1 x fridge(Refengkgotso)</t>
  </si>
  <si>
    <t>1 x full set of dinner 12(Placement)</t>
  </si>
  <si>
    <t>Cutlery</t>
  </si>
  <si>
    <t xml:space="preserve"> 2 x Computers(Harry Gwala))</t>
  </si>
  <si>
    <t>2 x Micro oven</t>
  </si>
  <si>
    <t>1 x Micro oven(Refengkgotso)</t>
  </si>
  <si>
    <t>1 x Micro oven(Harry Gwala)</t>
  </si>
  <si>
    <t>1 x Urn</t>
  </si>
  <si>
    <t>1 x Urn(Refengkgotso)</t>
  </si>
  <si>
    <t>1 x Urn(Harry Gwala)</t>
  </si>
  <si>
    <t>Clock machine(Refengkgotso)</t>
  </si>
  <si>
    <t>Clock machne(Harry Gwala)</t>
  </si>
  <si>
    <t>30 x Lockers</t>
  </si>
  <si>
    <t>1 x fridge(Harry Gwala)</t>
  </si>
  <si>
    <t>Tractor(r)</t>
  </si>
  <si>
    <t>Replaced by Tipper Truck</t>
  </si>
  <si>
    <t>Tractor(n)</t>
  </si>
  <si>
    <t>Tractor &amp; Trailer</t>
  </si>
  <si>
    <t>Truck(n)</t>
  </si>
  <si>
    <t>2 x  Compactor Truck(Gortin,Amelia &amp; Mooi Plaats)</t>
  </si>
  <si>
    <t>1 x 2500kg front end loader,Deneysville</t>
  </si>
  <si>
    <t>1 x 25000kg FEL</t>
  </si>
  <si>
    <t>1 x 3 Excavators</t>
  </si>
  <si>
    <t>1 x Mechanical sweeper</t>
  </si>
  <si>
    <t>1 x Trucks &amp; containers carrier</t>
  </si>
  <si>
    <t>1 x Trailers &amp; containers carrier</t>
  </si>
  <si>
    <t>IDP CO-ORDINATOR</t>
  </si>
  <si>
    <t>1 x Office Desk .Shape(New)</t>
  </si>
  <si>
    <t>Laptop (IDP Co-ordinator)(New)</t>
  </si>
  <si>
    <t>1 x High Borch Office chair(New)</t>
  </si>
  <si>
    <t>HP Printer (Laser Jet)(New)</t>
  </si>
  <si>
    <t>1 x Stationery Wooden Filling Cabinet(N)</t>
  </si>
  <si>
    <t>2 x Visitors Chairs(New)</t>
  </si>
  <si>
    <t>1 x Sedan(New)</t>
  </si>
  <si>
    <t>6.1.1</t>
  </si>
  <si>
    <t>6.1.2</t>
  </si>
  <si>
    <t>6.1.3</t>
  </si>
  <si>
    <t>6.1.4</t>
  </si>
  <si>
    <t>6.1.5</t>
  </si>
  <si>
    <t>6.1.6</t>
  </si>
  <si>
    <t>6.1.7</t>
  </si>
  <si>
    <t>PMS CO-ORDINATOR</t>
  </si>
  <si>
    <t>6.2.1</t>
  </si>
  <si>
    <t>Laptop(PMS Co-ordinator)</t>
  </si>
  <si>
    <t>6.2.2</t>
  </si>
  <si>
    <t>1 x Office Desk L.Shape(New)</t>
  </si>
  <si>
    <t>6.2.3</t>
  </si>
  <si>
    <t>1 x High Borch Office Chair(New)</t>
  </si>
  <si>
    <t>6.2.4</t>
  </si>
  <si>
    <t>HP Printer (Laser Jet) (New)</t>
  </si>
  <si>
    <t>6.2.5</t>
  </si>
  <si>
    <t>1 x Stationery Filing Cabinet (New)</t>
  </si>
  <si>
    <t>2 x Visitors Chairs (New)</t>
  </si>
  <si>
    <t>6.2.6</t>
  </si>
  <si>
    <t>MUNICIPAL MANAGER</t>
  </si>
  <si>
    <t>SPEAKER</t>
  </si>
  <si>
    <t>COUNCILLORS/MAYCO</t>
  </si>
  <si>
    <t>YOUTH UNIT</t>
  </si>
  <si>
    <t>OFFICE OF MAYOR</t>
  </si>
  <si>
    <t>INTERNAL AUDIT</t>
  </si>
  <si>
    <t>SUPPLY CHAIN MANAGEMENT/STORES</t>
  </si>
  <si>
    <t>SECURITY SERVICES</t>
  </si>
  <si>
    <t>7.1.1</t>
  </si>
  <si>
    <t>Laptop (Audit Manager)</t>
  </si>
  <si>
    <t>7.1.2</t>
  </si>
  <si>
    <t>1 x Office Desk (Audit Manager)</t>
  </si>
  <si>
    <t>7.1.3</t>
  </si>
  <si>
    <t>7.1.4</t>
  </si>
  <si>
    <t>3 x Office Chairs (Audit Manager)</t>
  </si>
  <si>
    <t>HP Printer (Laser Jet)</t>
  </si>
  <si>
    <t>7.1.5</t>
  </si>
  <si>
    <t>7.1.6</t>
  </si>
  <si>
    <t>7.1.7</t>
  </si>
  <si>
    <t>7.1.8</t>
  </si>
  <si>
    <t>Laptop (Senior Auditor)</t>
  </si>
  <si>
    <t>1 x Office Desk (Senior Auditor)</t>
  </si>
  <si>
    <t>3 x Office Chairs (Senior Auditor)</t>
  </si>
  <si>
    <t>7.1.9</t>
  </si>
  <si>
    <t>7.1.10</t>
  </si>
  <si>
    <t>2 x Filling Cabinet (New)</t>
  </si>
  <si>
    <t>7.1.11</t>
  </si>
  <si>
    <t>Teammate licence &amp; maintenace fee</t>
  </si>
  <si>
    <t>7.2.1</t>
  </si>
  <si>
    <t>7.2.2</t>
  </si>
  <si>
    <t>7.2.3</t>
  </si>
  <si>
    <t>7.2.4</t>
  </si>
  <si>
    <t>Laptop (Risk Officer)</t>
  </si>
  <si>
    <t>3 x Office Chairs (Risk Officer)</t>
  </si>
  <si>
    <t>1 x Office Desk (Risk Officer)</t>
  </si>
  <si>
    <t>7.2.5</t>
  </si>
  <si>
    <t>2 x Filling Cabinet</t>
  </si>
  <si>
    <t>1 x 60 containers</t>
  </si>
  <si>
    <t>Permit (EIA):Sasolburg</t>
  </si>
  <si>
    <t>Permit (EIA):Vaal Park</t>
  </si>
  <si>
    <t>Permit (EIA):Oranjeville</t>
  </si>
  <si>
    <t>Rehabilitation:Sasolburg</t>
  </si>
  <si>
    <t>Rehabilitation:Oranjeville</t>
  </si>
  <si>
    <t>Weigh bridge:Sasolburg</t>
  </si>
  <si>
    <t>Offices:Sasolburg</t>
  </si>
  <si>
    <t>Offices:Oranjeville</t>
  </si>
  <si>
    <t>Toilets:Sasolburg</t>
  </si>
  <si>
    <t>Toilets:Oranjeville</t>
  </si>
  <si>
    <t>Electricity:Sasolburg</t>
  </si>
  <si>
    <t>Electricity:Vaal Park</t>
  </si>
  <si>
    <t xml:space="preserve">Electricity:Oranjeville </t>
  </si>
  <si>
    <t>Gates:Sasolburg</t>
  </si>
  <si>
    <t>Boom Gate:Vaal Park</t>
  </si>
  <si>
    <t>Compost plant:Sasolburg</t>
  </si>
  <si>
    <t>Extension:Oranjeville</t>
  </si>
  <si>
    <t>Guard house</t>
  </si>
  <si>
    <t>Water:Oranjeville</t>
  </si>
  <si>
    <t>Permit(EIA):Sasolburg</t>
  </si>
  <si>
    <t>Permit(EIA):Oranjeville</t>
  </si>
  <si>
    <t>Permit:Deneysville</t>
  </si>
  <si>
    <t>Permit(EIA):New Dumping Site</t>
  </si>
  <si>
    <t>Closure(Contractors etc):Sasolburg</t>
  </si>
  <si>
    <t>Closure(Contractors):Oranjeville</t>
  </si>
  <si>
    <t>Office</t>
  </si>
  <si>
    <t>Office:Oranjeville</t>
  </si>
  <si>
    <t>Office(Guard house)</t>
  </si>
  <si>
    <t>Offices:New Dumping Site</t>
  </si>
  <si>
    <t>Toilets:Deneysville</t>
  </si>
  <si>
    <t>Toilets:New Dumping Site</t>
  </si>
  <si>
    <t>Electricity:New Dumping Site</t>
  </si>
  <si>
    <t>Gate(Guard House):Vaal Park</t>
  </si>
  <si>
    <t>Gate/Fences:Oranjeville</t>
  </si>
  <si>
    <t>Gate:New Dumping Site</t>
  </si>
  <si>
    <t>Recycling plant:Sasolburg</t>
  </si>
  <si>
    <t>Compost plant:New Dumping Site</t>
  </si>
  <si>
    <t>Extension:Vaal Park</t>
  </si>
  <si>
    <t>Water:New Dumping Site</t>
  </si>
  <si>
    <t>Closure:Deneysville</t>
  </si>
  <si>
    <t>Land(LED)</t>
  </si>
  <si>
    <t>Compactor containers</t>
  </si>
  <si>
    <t>Toilets</t>
  </si>
  <si>
    <t>Gates</t>
  </si>
  <si>
    <t>Electricity</t>
  </si>
  <si>
    <t>Permit(EIA)</t>
  </si>
  <si>
    <t>5 x Desk Chairs</t>
  </si>
  <si>
    <t>4 x Desks</t>
  </si>
  <si>
    <t>6 x Visitors Chairs</t>
  </si>
  <si>
    <t>2 x Step ladders</t>
  </si>
  <si>
    <t>2 x Micro oven for office</t>
  </si>
  <si>
    <t>8 x Fans</t>
  </si>
  <si>
    <t>8 x Heaters</t>
  </si>
  <si>
    <t>4 x Stationery Cabinets</t>
  </si>
  <si>
    <t>4 x Filling Cabinets</t>
  </si>
  <si>
    <t>1 x Fridge for Supervisors office</t>
  </si>
  <si>
    <t>1 x Electrical Kettle</t>
  </si>
  <si>
    <t>100 x Lockers</t>
  </si>
  <si>
    <t>2 x Printer,Copier/Fax Machines</t>
  </si>
  <si>
    <t>2 x Brush Cutter</t>
  </si>
  <si>
    <t>1 x Projector</t>
  </si>
  <si>
    <t>1 x Clock System</t>
  </si>
  <si>
    <t>4 x Radio for Supervisors</t>
  </si>
  <si>
    <t>3 x Team Leaders(2 way radios)</t>
  </si>
  <si>
    <t>12 x Compactor Trucks(2 way radios)</t>
  </si>
  <si>
    <t>6 x Dumping Site(2 way radios)</t>
  </si>
  <si>
    <t>4 x Tipper/Bakkie</t>
  </si>
  <si>
    <t>2 x Manager's office</t>
  </si>
  <si>
    <t>2 x Bicycles for team leaders</t>
  </si>
  <si>
    <t>4 x Bicycle for gate watchers</t>
  </si>
  <si>
    <t>Telephones</t>
  </si>
  <si>
    <t>Inffa</t>
  </si>
  <si>
    <t>Water &amp; Elecmeter system</t>
  </si>
  <si>
    <t>Upgrading Paypoints</t>
  </si>
  <si>
    <t>New Paypoint(Harry Gwala)</t>
  </si>
  <si>
    <t>4 x Note counter</t>
  </si>
  <si>
    <t xml:space="preserve">3 x LDV </t>
  </si>
  <si>
    <t>Air conditioner replace</t>
  </si>
  <si>
    <t>6 x Printer</t>
  </si>
  <si>
    <t>Office space</t>
  </si>
  <si>
    <t>POV FUNDS</t>
  </si>
  <si>
    <t>Truck(r)</t>
  </si>
  <si>
    <t>Fence/Gate:Oranjeville</t>
  </si>
  <si>
    <t>Electricity/Lights:Sasolburg</t>
  </si>
  <si>
    <t>Fences/Gates:Deneysville</t>
  </si>
  <si>
    <t>Fence:New Dumping Site</t>
  </si>
  <si>
    <t>Recycling plant:New Dumping Site</t>
  </si>
  <si>
    <t>1 x complete set of jaw of life(Harry Gwala)</t>
  </si>
  <si>
    <t>1 x Complete set of jaw of life(Refengkgotso)</t>
  </si>
  <si>
    <t>1 x LDV 4x4 Rescue(Harry Gwala)</t>
  </si>
  <si>
    <t xml:space="preserve">1x Dangerous Goods Trailer fully equipped(Main office) </t>
  </si>
  <si>
    <t xml:space="preserve">1 x  Fire Engine fully equipped(Main office) </t>
  </si>
  <si>
    <t>2 x LDV 4x4 (Main office)</t>
  </si>
  <si>
    <t>1 x Sedan(Main office)</t>
  </si>
  <si>
    <t xml:space="preserve">1 x Bus (kombi):(Main office) </t>
  </si>
  <si>
    <t>1 x Combi for the Directorate(Main office)</t>
  </si>
  <si>
    <t>5 x Two way radios(Harry Gwala)</t>
  </si>
  <si>
    <t>5 x full length lockers(Refengkgotso)</t>
  </si>
  <si>
    <t>5 x full length lockers(Harry Gwala)</t>
  </si>
  <si>
    <t xml:space="preserve">4 x Fridges </t>
  </si>
  <si>
    <t>8 X Trailors</t>
  </si>
  <si>
    <t>2013/2014</t>
  </si>
  <si>
    <t>Lights:New Dumping Site</t>
  </si>
  <si>
    <t>Printer(4 in 1):Internal auditing</t>
  </si>
  <si>
    <t>Multi funtion printer Finance</t>
  </si>
  <si>
    <t>(Wan,Lan,Computers,Servers)</t>
  </si>
  <si>
    <t>High Speed Line Printers</t>
  </si>
  <si>
    <t>Dot Matrix Printers</t>
  </si>
  <si>
    <t>Slip Printers</t>
  </si>
  <si>
    <t>RISK MANAGEMENT UNIT</t>
  </si>
  <si>
    <t>INFORMATION TECHNOLOGY</t>
  </si>
  <si>
    <t>AND CORP SERVICES</t>
  </si>
  <si>
    <t>AUXILIARY &amp; RECORDS SERVICES</t>
  </si>
  <si>
    <t>HUMAN RESOURCE</t>
  </si>
  <si>
    <t>ADMINISTRATION</t>
  </si>
  <si>
    <t>LEGAL SERVICES</t>
  </si>
  <si>
    <t>SOCIAL SERVICES</t>
  </si>
  <si>
    <t>ADMIN</t>
  </si>
  <si>
    <t>CLEANSING SERVICES</t>
  </si>
  <si>
    <t>PUBLIC SAFETY ADMIN</t>
  </si>
  <si>
    <t>FIRE PROTECTION SERVICES</t>
  </si>
  <si>
    <t>DISASTER PROVISION</t>
  </si>
  <si>
    <t>TRAFFIC</t>
  </si>
  <si>
    <t>PARKS AND PLAYGROUNDS</t>
  </si>
  <si>
    <t>ABRAHAMSRUST</t>
  </si>
  <si>
    <t>DAY VISIT AREAS</t>
  </si>
  <si>
    <t>ETIENNE ROUSSEAU</t>
  </si>
  <si>
    <t>COMMUNITY HALL</t>
  </si>
  <si>
    <t>STADIUMS</t>
  </si>
  <si>
    <t>SWIMMING POOL</t>
  </si>
  <si>
    <t>CEMETERY</t>
  </si>
  <si>
    <t>LIBRARY</t>
  </si>
  <si>
    <t>DIRECTOR TECH INFRA</t>
  </si>
  <si>
    <t>ELECTRICITY SERVICES</t>
  </si>
  <si>
    <t>MECHANICAL WORKSHOP</t>
  </si>
  <si>
    <t>CIVIL ENG. ADMIN</t>
  </si>
  <si>
    <t>STREETS &amp; STORMWATER</t>
  </si>
  <si>
    <t>BUILDINGS</t>
  </si>
  <si>
    <t>SEWERAGE</t>
  </si>
  <si>
    <t>WATER</t>
  </si>
  <si>
    <t>FINANCIAL SERVICES</t>
  </si>
  <si>
    <t>DIRECTOR: ECONOMIC DEVELOPMENT</t>
  </si>
  <si>
    <t>HOUSING &amp; PROPERTY</t>
  </si>
  <si>
    <t>ECONOMIC DEVELOPMENT</t>
  </si>
  <si>
    <t>URBAN PLANNING</t>
  </si>
  <si>
    <t>DIRECTOR ORGAN DEVELOP</t>
  </si>
  <si>
    <t>None</t>
  </si>
  <si>
    <t>Scanner</t>
  </si>
  <si>
    <t>Carpets</t>
  </si>
  <si>
    <t>Public address system</t>
  </si>
  <si>
    <t>Parking shelter</t>
  </si>
  <si>
    <t>Urns</t>
  </si>
  <si>
    <t>Refrigirator</t>
  </si>
  <si>
    <t>Office building</t>
  </si>
  <si>
    <t>Burglar proofs</t>
  </si>
  <si>
    <t>Franking machine</t>
  </si>
  <si>
    <t>Building of 500 CRU in 2011 at Hostel 3</t>
  </si>
  <si>
    <t>Equipment:1 x portable translation equip.</t>
  </si>
  <si>
    <t>Furniture(additional &amp; replacement)</t>
  </si>
  <si>
    <t>1 x Printer</t>
  </si>
  <si>
    <t>Alienation of ass.</t>
  </si>
  <si>
    <t>1 x Tripod light(Harry Gwala)</t>
  </si>
  <si>
    <t>1 x Hose washer(Refengkgotso)</t>
  </si>
  <si>
    <t>Fencing &amp; remote gate(Harry Gwala)</t>
  </si>
  <si>
    <t>Planning of Rem of Driefontein</t>
  </si>
  <si>
    <t>Planning</t>
  </si>
  <si>
    <t>Human Settlem.</t>
  </si>
  <si>
    <t>17.1.1</t>
  </si>
  <si>
    <t>17.1.2</t>
  </si>
  <si>
    <t>17.1.3</t>
  </si>
  <si>
    <t>17.2.1</t>
  </si>
  <si>
    <t>17.2.2</t>
  </si>
  <si>
    <t>17.2.3</t>
  </si>
  <si>
    <t>17.2.4</t>
  </si>
  <si>
    <t>17.2.5</t>
  </si>
  <si>
    <t>17.2.6</t>
  </si>
  <si>
    <t>17.2.7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</si>
  <si>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</si>
  <si>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</si>
  <si>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</si>
  <si>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</si>
  <si>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</si>
  <si>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</si>
  <si>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</si>
  <si>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</si>
  <si>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17.8.9</t>
  </si>
  <si>
    <t>17.8.10</t>
  </si>
  <si>
    <t>17.7.1</t>
  </si>
  <si>
    <t>17.7.2</t>
  </si>
  <si>
    <t>17.7.3</t>
  </si>
  <si>
    <t>17.7.4</t>
  </si>
  <si>
    <t>17.8.1</t>
  </si>
  <si>
    <t>17.8.2</t>
  </si>
  <si>
    <t>17.8.3</t>
  </si>
  <si>
    <t>17.8.4</t>
  </si>
  <si>
    <t>17.3.9</t>
  </si>
  <si>
    <t>17.3.10</t>
  </si>
  <si>
    <t>17.3.11</t>
  </si>
  <si>
    <t>17.3.12</t>
  </si>
  <si>
    <t>17.3.13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</si>
  <si>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</si>
  <si>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</si>
  <si>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</si>
  <si>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</si>
  <si>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</si>
  <si>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</si>
  <si>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</si>
  <si>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</si>
  <si>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17.6.1</t>
  </si>
  <si>
    <t>17.6.2</t>
  </si>
  <si>
    <t>17.6.3</t>
  </si>
  <si>
    <t>17.6.4</t>
  </si>
  <si>
    <t>17.6.5</t>
  </si>
  <si>
    <t>17.6.6</t>
  </si>
  <si>
    <t>17.6.7</t>
  </si>
  <si>
    <t>17.6.8</t>
  </si>
  <si>
    <t>17.6.9</t>
  </si>
  <si>
    <t>17.6.10</t>
  </si>
  <si>
    <t>17.6.11</t>
  </si>
  <si>
    <t>17.6.12</t>
  </si>
  <si>
    <t>17.6.13</t>
  </si>
  <si>
    <t>17.6.14</t>
  </si>
  <si>
    <t>17.6.15</t>
  </si>
  <si>
    <t>17.6.16</t>
  </si>
  <si>
    <t>17.6.17</t>
  </si>
  <si>
    <t>17.6.18</t>
  </si>
  <si>
    <t>17.6.20</t>
  </si>
  <si>
    <t>17.6.19</t>
  </si>
  <si>
    <t>17.7.5</t>
  </si>
  <si>
    <t>17.7.6</t>
  </si>
  <si>
    <t>17.7.7</t>
  </si>
  <si>
    <t>17.7.8</t>
  </si>
  <si>
    <t>17.7.9</t>
  </si>
  <si>
    <t>17.7.10</t>
  </si>
  <si>
    <t>17.7.11</t>
  </si>
  <si>
    <t>17.7.12</t>
  </si>
  <si>
    <t>17.7.13</t>
  </si>
  <si>
    <t>17.7.14</t>
  </si>
  <si>
    <t>17.7.15</t>
  </si>
  <si>
    <t>17.7.16</t>
  </si>
  <si>
    <t>17.7.17</t>
  </si>
  <si>
    <t>17.7.18</t>
  </si>
  <si>
    <t>17.7.19</t>
  </si>
  <si>
    <t>17.7.20</t>
  </si>
  <si>
    <t>17.7.21</t>
  </si>
  <si>
    <t>17.7.22</t>
  </si>
  <si>
    <t>17.7.23</t>
  </si>
  <si>
    <t>17.7.24</t>
  </si>
  <si>
    <t>17.7.25</t>
  </si>
  <si>
    <t>17.7.26</t>
  </si>
  <si>
    <t>17.7.27</t>
  </si>
  <si>
    <t>17.7.28</t>
  </si>
  <si>
    <t>17.7.29</t>
  </si>
  <si>
    <t>17.7.30</t>
  </si>
  <si>
    <t>17.7.31</t>
  </si>
  <si>
    <t>17.7.32</t>
  </si>
  <si>
    <t>17.7.33</t>
  </si>
  <si>
    <t>17.7.34</t>
  </si>
  <si>
    <t>17.7.35</t>
  </si>
  <si>
    <t>17.7.36</t>
  </si>
  <si>
    <t>17.7.37</t>
  </si>
  <si>
    <t>17.7.38</t>
  </si>
  <si>
    <t>17.8.5</t>
  </si>
  <si>
    <t>17.8.6</t>
  </si>
  <si>
    <t>17.8.7</t>
  </si>
  <si>
    <t>17.8.8</t>
  </si>
  <si>
    <t>19.1.1</t>
  </si>
  <si>
    <t>19.1.2</t>
  </si>
  <si>
    <t>19.1.3</t>
  </si>
  <si>
    <t>19.1.4</t>
  </si>
  <si>
    <t>19.1.5</t>
  </si>
  <si>
    <t>19.1.7</t>
  </si>
  <si>
    <t>19.1.8</t>
  </si>
  <si>
    <t>19.1.9</t>
  </si>
  <si>
    <t>19.1.10</t>
  </si>
  <si>
    <t>19.1.11</t>
  </si>
  <si>
    <t>19.1.12</t>
  </si>
  <si>
    <t>19.1.13</t>
  </si>
  <si>
    <t>19.1.14</t>
  </si>
  <si>
    <t>19.1.15</t>
  </si>
  <si>
    <t>19.1.16</t>
  </si>
  <si>
    <t>19.1.17</t>
  </si>
  <si>
    <t>19.1.18</t>
  </si>
  <si>
    <t>19.1.19</t>
  </si>
  <si>
    <t>19.1.20</t>
  </si>
  <si>
    <t>19.1.21</t>
  </si>
  <si>
    <t>19.1.22</t>
  </si>
  <si>
    <t>19.1.23</t>
  </si>
  <si>
    <t>19.1.24</t>
  </si>
  <si>
    <t>19.1.25</t>
  </si>
  <si>
    <t>19.1.26</t>
  </si>
  <si>
    <t>19.1.27</t>
  </si>
  <si>
    <t>19.1.28</t>
  </si>
  <si>
    <t>19.1.29</t>
  </si>
  <si>
    <t>19.1.31</t>
  </si>
  <si>
    <t>19.1.32</t>
  </si>
  <si>
    <t>19.1.33</t>
  </si>
  <si>
    <t>19.1.34</t>
  </si>
  <si>
    <t>19.1.35</t>
  </si>
  <si>
    <t>19.1.36</t>
  </si>
  <si>
    <t>19.1.37</t>
  </si>
  <si>
    <t>19.1.38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</si>
  <si>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</si>
  <si>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</si>
  <si>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</si>
  <si>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</si>
  <si>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</si>
  <si>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</si>
  <si>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</si>
  <si>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</si>
  <si>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</si>
  <si>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</si>
  <si>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</si>
  <si>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</si>
  <si>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</si>
  <si>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19.2.14</t>
  </si>
  <si>
    <t>19.2.15</t>
  </si>
  <si>
    <t>19.2.16</t>
  </si>
  <si>
    <t>19.2.17</t>
  </si>
  <si>
    <t>19.2.18</t>
  </si>
  <si>
    <t>19.2.19</t>
  </si>
  <si>
    <t>19.2.20</t>
  </si>
  <si>
    <t>19.2.21</t>
  </si>
  <si>
    <t>19.2.22</t>
  </si>
  <si>
    <t>19.2.23</t>
  </si>
  <si>
    <t>19.2.24</t>
  </si>
  <si>
    <t>19.2.25</t>
  </si>
  <si>
    <t>19.2.26</t>
  </si>
  <si>
    <t>19.2.27</t>
  </si>
  <si>
    <t>19.2.28</t>
  </si>
  <si>
    <t>19.2.29</t>
  </si>
  <si>
    <t>19.2.30</t>
  </si>
  <si>
    <t>19.2.31</t>
  </si>
  <si>
    <t>19.2.32</t>
  </si>
  <si>
    <t>19.2.33</t>
  </si>
  <si>
    <t>19.2.34</t>
  </si>
  <si>
    <t>19.2.35</t>
  </si>
  <si>
    <t>19.2.36</t>
  </si>
  <si>
    <t>19.2.37</t>
  </si>
  <si>
    <t>19.2.38</t>
  </si>
  <si>
    <t>19.2.39</t>
  </si>
  <si>
    <t>19.2.40</t>
  </si>
  <si>
    <t>19.2.41</t>
  </si>
  <si>
    <t>19.2.42</t>
  </si>
  <si>
    <t>19.2.43</t>
  </si>
  <si>
    <t>19.2.44</t>
  </si>
  <si>
    <t>19.2.45</t>
  </si>
  <si>
    <t>19.2.46</t>
  </si>
  <si>
    <t>19.2.47</t>
  </si>
  <si>
    <t>19.2.48</t>
  </si>
  <si>
    <t>19.2.49</t>
  </si>
  <si>
    <t>19.2.50</t>
  </si>
  <si>
    <t>19.2.51</t>
  </si>
  <si>
    <t>19.2.52</t>
  </si>
  <si>
    <t>19.2.53</t>
  </si>
  <si>
    <t>19.2.54</t>
  </si>
  <si>
    <t>19.2.55</t>
  </si>
  <si>
    <t>19.2.56</t>
  </si>
  <si>
    <t>19.2.57</t>
  </si>
  <si>
    <t>19.2.58</t>
  </si>
  <si>
    <t>19.2.59</t>
  </si>
  <si>
    <t>19.2.60</t>
  </si>
  <si>
    <t>19.2.61</t>
  </si>
  <si>
    <t>19.2.62</t>
  </si>
  <si>
    <t>19.2.63</t>
  </si>
  <si>
    <t>19.2.64</t>
  </si>
  <si>
    <t>19.2.65</t>
  </si>
  <si>
    <t>19.2.66</t>
  </si>
  <si>
    <t>19.2.67</t>
  </si>
  <si>
    <t>19.2.68</t>
  </si>
  <si>
    <t>19.2.69</t>
  </si>
  <si>
    <t>19.2.70</t>
  </si>
  <si>
    <t>19.2.71</t>
  </si>
  <si>
    <t>19.2.72</t>
  </si>
  <si>
    <t>19.2.73</t>
  </si>
  <si>
    <t>19.2.74</t>
  </si>
  <si>
    <t>19.2.75</t>
  </si>
  <si>
    <t>1 x Compactor Truck(Rkgotso,D/V &amp; Mooi Plaats)</t>
  </si>
  <si>
    <t>2 x Tipper Truck(Illegal dumping):Sasol,D/V &amp; O/V</t>
  </si>
  <si>
    <t xml:space="preserve"> 1 x Sub-Stations (D/V-Rkgotso &amp; O/V)</t>
  </si>
  <si>
    <t>Fencing of Station(Refengkgotso)</t>
  </si>
  <si>
    <t>1 x Scrambler M/C Patrol Vehicle(New)</t>
  </si>
  <si>
    <t>1 x Money Counting Machine(New)</t>
  </si>
  <si>
    <t xml:space="preserve">Maintenance of networks &amp; infra </t>
  </si>
  <si>
    <t>Metering equip.to collect info.(CO)</t>
  </si>
  <si>
    <t>New/replacement of airconditioners(movable units)(R)</t>
  </si>
  <si>
    <t>Acquis. Portions of farm herewarde 409</t>
  </si>
  <si>
    <t>Photo copy and fax machine-De villiers</t>
  </si>
  <si>
    <t>Equip(n)</t>
  </si>
  <si>
    <t>Build.</t>
  </si>
  <si>
    <t>Build</t>
  </si>
  <si>
    <t>Veh(r )</t>
  </si>
  <si>
    <t>Veh (n)</t>
  </si>
  <si>
    <t>Veh(n)</t>
  </si>
  <si>
    <t>Delivery</t>
  </si>
  <si>
    <t>Establish.</t>
  </si>
  <si>
    <t>Plan &amp; survey 1000 stands-zamdela amelia</t>
  </si>
  <si>
    <t>Survey for 2000 units,Zamdela,hostel units</t>
  </si>
  <si>
    <t>Civil Infra (CRU units at Hostel 4)</t>
  </si>
  <si>
    <t>Demolishing outstanding old units(hostel 2)</t>
  </si>
  <si>
    <t>Acquis. portion of Sub 3,4,6&amp;7</t>
  </si>
  <si>
    <t>Allocation of stands to informal settl.</t>
  </si>
  <si>
    <t>Opening of municipal flats</t>
  </si>
  <si>
    <t>Opening for Mooidraai &amp; Mooi Plaats</t>
  </si>
  <si>
    <t>Delivery Amelia,Mooidraai &amp; Mooi Plaats</t>
  </si>
  <si>
    <t>Opening for 36 holding rfeng expa.</t>
  </si>
  <si>
    <t>Acquisition of land(Zamdela)</t>
  </si>
  <si>
    <t>Adress bulk &amp; internal supply(CO)</t>
  </si>
  <si>
    <t>Bulk supply Amelia,Gortin &amp; mooidraai(CO)</t>
  </si>
  <si>
    <t>Replace. of vehicle:Golf CRJ 985 FS</t>
  </si>
  <si>
    <t>Replace. of vehicle:Mazda CGK 011 FS</t>
  </si>
  <si>
    <t>Replace. of vehicle:Nissan CGJ 204 FS</t>
  </si>
  <si>
    <t>Replace. of compactor truck:CGJ 971 FS</t>
  </si>
  <si>
    <t>Replace. of compactor truck:CFP 135 FS</t>
  </si>
  <si>
    <t>Replace. of compactor truck:BZF 206 FS</t>
  </si>
  <si>
    <t>Replace. of compactor truck:CRK 643 FS</t>
  </si>
  <si>
    <t>Replace. of compactor truck:CRK 639 FS</t>
  </si>
  <si>
    <t>Replace. of compactor truck:CRK 644 FS</t>
  </si>
  <si>
    <t>Replace. of compactor truck:CRK 637 FS</t>
  </si>
  <si>
    <t>Replace. of tractors &amp; F.E.L:CLZ 871 FS</t>
  </si>
  <si>
    <t>Replace. of tractors &amp; F.E.L:CGJ 964 FS</t>
  </si>
  <si>
    <t>Replace. of tractors &amp; F.E.L:BGF 252 FS</t>
  </si>
  <si>
    <t>Replace. of tractors &amp; F.E.L:BKS 840 FS</t>
  </si>
  <si>
    <t>Replace. of tractors &amp; F.E.L:CDX 949 FS</t>
  </si>
  <si>
    <t>Replace. of tractors &amp; F.E.L:CLK 303 FS</t>
  </si>
  <si>
    <t>1 x water tank truck(sasol &amp; new landfill site)</t>
  </si>
  <si>
    <t>Permit(Vaal Park for garden refuse)</t>
  </si>
  <si>
    <t>Office(Weighbridge/Guards):Sasol</t>
  </si>
  <si>
    <t>Recycling plant(buy back centre):D/V</t>
  </si>
  <si>
    <t>Office:cleansing,superintendent &amp; supervisor</t>
  </si>
  <si>
    <t>4 x Dangerous suits level A(Rkgotso)</t>
  </si>
  <si>
    <t>1 x Fire Engine fully equipped(Rkgotso)</t>
  </si>
  <si>
    <t>Ropes,karabiners &amp; figure of eights(Rkgotso)</t>
  </si>
  <si>
    <t>3 x Hose Branches different sizes(Rkgotso)</t>
  </si>
  <si>
    <t>1 x Positive pressure fan(Rkgotso)</t>
  </si>
  <si>
    <t>1 x Unimog(Spec Fire Engine):(Main office)</t>
  </si>
  <si>
    <t>Building of O/V store&amp; change room</t>
  </si>
  <si>
    <t>New connection Heron Banks Develop.</t>
  </si>
  <si>
    <t>Provision for electri. for farm worker houses(CO)</t>
  </si>
  <si>
    <t>Acquis. of agri.Land(D/V),urban expansion</t>
  </si>
  <si>
    <r>
      <t xml:space="preserve">    </t>
    </r>
    <r>
      <rPr>
        <b/>
        <u/>
        <sz val="12"/>
        <rFont val="Arial"/>
        <family val="2"/>
      </rPr>
      <t>Theatre</t>
    </r>
  </si>
  <si>
    <r>
      <t xml:space="preserve">    </t>
    </r>
    <r>
      <rPr>
        <b/>
        <u/>
        <sz val="12"/>
        <rFont val="Arial"/>
        <family val="2"/>
      </rPr>
      <t>Metsimaholo</t>
    </r>
  </si>
  <si>
    <r>
      <t xml:space="preserve">    </t>
    </r>
    <r>
      <rPr>
        <b/>
        <u/>
        <sz val="12"/>
        <rFont val="Arial"/>
        <family val="2"/>
      </rPr>
      <t>Zamdela</t>
    </r>
  </si>
  <si>
    <t>DVD/TV set</t>
  </si>
  <si>
    <t>5 x Ton forklift</t>
  </si>
  <si>
    <t>Extention/New SCM Offices</t>
  </si>
  <si>
    <t>2 x Office Furniture</t>
  </si>
  <si>
    <t>SPECIAL PROGRAMME COORDINATOR</t>
  </si>
  <si>
    <t>2.2.1</t>
  </si>
  <si>
    <t>1 x Office Furniture</t>
  </si>
  <si>
    <t>HIV/AIDS COORDINATOR</t>
  </si>
  <si>
    <t>PUBLIC LIAISON OFFICER</t>
  </si>
  <si>
    <t>2.4.1</t>
  </si>
  <si>
    <t>SECRETARY</t>
  </si>
  <si>
    <t>2.5.1</t>
  </si>
  <si>
    <t>Instal. Of 25 high mast lights(Metsimaholo)</t>
  </si>
  <si>
    <t>High mast lights Phase 2(Zamdela/Gordin)</t>
  </si>
  <si>
    <t>Instal. Of high mast lights:Amelia</t>
  </si>
  <si>
    <t>19.2.76</t>
  </si>
  <si>
    <t>Construction of fire station</t>
  </si>
  <si>
    <t>Sewerage &amp; toilet infra for 1952</t>
  </si>
  <si>
    <t>Construction of fence</t>
  </si>
  <si>
    <t>Construct. Of sewer for 368 erven &amp; upgrade plants</t>
  </si>
  <si>
    <t>38.2</t>
  </si>
  <si>
    <t>38.3</t>
  </si>
  <si>
    <t>Construction of metsimaholo cemetery</t>
  </si>
  <si>
    <t>Building toilets</t>
  </si>
  <si>
    <t>Construction of sports complex in metsimaholo</t>
  </si>
  <si>
    <t>Metsimaholo Landfill site(300 tonnes)</t>
  </si>
  <si>
    <t>2 x 50mm water pump - petrol</t>
  </si>
  <si>
    <t>2 x Tractor</t>
  </si>
  <si>
    <t>2 x Grader</t>
  </si>
  <si>
    <t>2 x Tipper</t>
  </si>
  <si>
    <t>Water spray wagon-D/Ville</t>
  </si>
  <si>
    <t>50 x solid moulded plastic chair</t>
  </si>
  <si>
    <t>2 x 8ft ladder- paint</t>
  </si>
  <si>
    <t>Weed-eater Dvil</t>
  </si>
  <si>
    <t>Emergency mobile pump</t>
  </si>
  <si>
    <t>Upgrade pump - soft starters</t>
  </si>
  <si>
    <t>Amelia toilet &amp; p/sta 3257 stands</t>
  </si>
  <si>
    <t>Gorton:Sanitation of 11800 stands(phase 3)</t>
  </si>
  <si>
    <t>Gorton sanitation (metsimaholo,phase 3)</t>
  </si>
  <si>
    <t>Emegency holding dam refengk pump</t>
  </si>
  <si>
    <t>4 x Lawnmower</t>
  </si>
  <si>
    <t>Pressure red valves</t>
  </si>
  <si>
    <t>3 x Sewer grinder</t>
  </si>
  <si>
    <t>2 x 50mm water pump-petrol</t>
  </si>
  <si>
    <t>2 x Hand drill - industrial type</t>
  </si>
  <si>
    <t>Replacement tank pump:D/Ville</t>
  </si>
  <si>
    <t>Enlargement of water plant:O/Ville</t>
  </si>
  <si>
    <t>Upgrade water pur 6500 stands</t>
  </si>
  <si>
    <t>DWAF</t>
  </si>
  <si>
    <t>Laboratory equipment</t>
  </si>
  <si>
    <t>Cameras &amp; passive systems</t>
  </si>
  <si>
    <t>Radio for VIP protection</t>
  </si>
  <si>
    <t>1 x LDV</t>
  </si>
  <si>
    <t>12 x fire arms</t>
  </si>
  <si>
    <t>Office furn.</t>
  </si>
  <si>
    <t>2 x Computer Equip.</t>
  </si>
  <si>
    <t>Plan &amp; survey 2000 stands-rfeng expa.</t>
  </si>
  <si>
    <t>Bothma &amp;Sons</t>
  </si>
  <si>
    <t>Printer</t>
  </si>
  <si>
    <t>57.5</t>
  </si>
  <si>
    <t>DoE</t>
  </si>
  <si>
    <t>17.8.11</t>
  </si>
  <si>
    <t>17.8.12</t>
  </si>
  <si>
    <t>17.8.13</t>
  </si>
  <si>
    <t>17.8.14</t>
  </si>
  <si>
    <t>17.8.15</t>
  </si>
  <si>
    <t>17.8.16</t>
  </si>
  <si>
    <t>17.8.17</t>
  </si>
  <si>
    <t>17.8.18</t>
  </si>
  <si>
    <t>17.8.19</t>
  </si>
  <si>
    <t>17.8.20</t>
  </si>
  <si>
    <t>17.8.21</t>
  </si>
  <si>
    <t>17.8.22</t>
  </si>
  <si>
    <t>17.8.23</t>
  </si>
  <si>
    <t>17.8.24</t>
  </si>
  <si>
    <t>17.8.25</t>
  </si>
  <si>
    <t>17.8.26</t>
  </si>
  <si>
    <t>17.8.27</t>
  </si>
  <si>
    <t>17.8.28</t>
  </si>
  <si>
    <t>17.8.29</t>
  </si>
  <si>
    <t>17.8.30</t>
  </si>
  <si>
    <t>17.8.31</t>
  </si>
  <si>
    <t>17.8.32</t>
  </si>
  <si>
    <t>17.8.33</t>
  </si>
  <si>
    <t>17.8.34</t>
  </si>
  <si>
    <t>17.8.35</t>
  </si>
  <si>
    <t>17.8.36</t>
  </si>
  <si>
    <t>17.8.37</t>
  </si>
  <si>
    <t>2011/12</t>
  </si>
  <si>
    <t>2012'13</t>
  </si>
  <si>
    <t>2013/4</t>
  </si>
  <si>
    <t>2012/'13</t>
  </si>
  <si>
    <t>2013/14</t>
  </si>
  <si>
    <t>Intangibale</t>
  </si>
  <si>
    <t>24.2</t>
  </si>
  <si>
    <t>24.3</t>
  </si>
  <si>
    <t>Human Settlement</t>
  </si>
  <si>
    <t>7</t>
  </si>
  <si>
    <t>8.</t>
  </si>
  <si>
    <t>1 Boundry fencing</t>
  </si>
  <si>
    <t>Prov Library</t>
  </si>
  <si>
    <t xml:space="preserve">Loan </t>
  </si>
  <si>
    <t>Omnia</t>
  </si>
  <si>
    <t>1 X Money counter (Traffic)</t>
  </si>
  <si>
    <t>Disaster</t>
  </si>
  <si>
    <t>2014/2015</t>
  </si>
  <si>
    <t>Storm water channel - Chris Hani</t>
  </si>
  <si>
    <t>Renovation of building</t>
  </si>
  <si>
    <t>Drain cleaning equipment - D/vil</t>
  </si>
  <si>
    <t>2x High pressure cleaners - D/vil and O/vil</t>
  </si>
  <si>
    <t>Replace w/shop fence - D/vil</t>
  </si>
  <si>
    <t>Replace reservior fence - D/vil</t>
  </si>
  <si>
    <t>Renovation w/shop offices - D/vil</t>
  </si>
  <si>
    <t>Block and tackle - D/vil</t>
  </si>
  <si>
    <t>Leeuspruit 2nd stage + 55KW  motor + piping</t>
  </si>
  <si>
    <t>Leeuspriut - VS4A60 pump with 55kw motor</t>
  </si>
  <si>
    <t>Leeuspruit - panel repair + ultrasonic control</t>
  </si>
  <si>
    <t>Leeuspruit - 150 mm suction valve</t>
  </si>
  <si>
    <t>Welgelegen - new motor c/w plinthand coupling</t>
  </si>
  <si>
    <t>welgelegen -new control panel</t>
  </si>
  <si>
    <t>Welgelegen - 2 x 300mm suction and delivery gates</t>
  </si>
  <si>
    <t>Welgelegen - Replace packing and retap holes</t>
  </si>
  <si>
    <t>Sasol - Fencing  pumpstaions</t>
  </si>
  <si>
    <t>Zamdela - fencing 6 pumpstation</t>
  </si>
  <si>
    <t>Zamdela - 4 x pumpstion elect panel c/w cable</t>
  </si>
  <si>
    <t>Chris hani - Back-up pump T4A3S-B</t>
  </si>
  <si>
    <t>Cargo Carriers - Back up pump T3A3S-B</t>
  </si>
  <si>
    <t>Sandulelo - Back up pump T3A3S-B</t>
  </si>
  <si>
    <t xml:space="preserve">Somerspost - Back up pump T3A3S -B </t>
  </si>
  <si>
    <t>Chris hani - 15kw motor</t>
  </si>
  <si>
    <t>Sandulelo - 4 kw motor</t>
  </si>
  <si>
    <t>Cargo Carriers - 11kw motor</t>
  </si>
  <si>
    <t>Somerpost - 7.5kw motor</t>
  </si>
  <si>
    <t>Mobile generator/welder-D/vil</t>
  </si>
  <si>
    <t>Water Tower -sump and controls</t>
  </si>
  <si>
    <t>Water Tower - Ultrasonic level control + wiring</t>
  </si>
  <si>
    <t>Water Tower PS2 - motor  4 rewind + commision</t>
  </si>
  <si>
    <t>Water Tower PS2 - Sump pump and controls</t>
  </si>
  <si>
    <t>Water works PS2 -2 x wooden cabinets</t>
  </si>
  <si>
    <t>Water works - pallisade fencing</t>
  </si>
  <si>
    <t>Zamdela - 2x wooden cabinets</t>
  </si>
  <si>
    <t>Zamdela - 5x measuring wheel</t>
  </si>
  <si>
    <t>Zamdela - bush cutter</t>
  </si>
  <si>
    <t>Replace metres</t>
  </si>
  <si>
    <t>12 x 700mm road safetycones</t>
  </si>
  <si>
    <t>Generator 6.5 kva</t>
  </si>
  <si>
    <t>2 x GQ200 drain cleaners 18m rods</t>
  </si>
  <si>
    <t>3x puipe wrenches</t>
  </si>
  <si>
    <t>2x chain pipe wrench ( 15-90 ; 27-115mm)</t>
  </si>
  <si>
    <t>Grinder</t>
  </si>
  <si>
    <t>2x ladders ( @ 4m + 8m)</t>
  </si>
  <si>
    <t>2x 30m extension cable</t>
  </si>
  <si>
    <t xml:space="preserve">Drill </t>
  </si>
  <si>
    <t>Furn (N)</t>
  </si>
  <si>
    <t>Industrial Vacuum cleaner WAP</t>
  </si>
  <si>
    <t>6 Fold up table</t>
  </si>
  <si>
    <t>5 Computer scanners</t>
  </si>
  <si>
    <t>Blinds</t>
  </si>
  <si>
    <t>2 Exhibition boards</t>
  </si>
  <si>
    <t>Vacuum cleaner</t>
  </si>
  <si>
    <t xml:space="preserve"> 2 Roof fans ( inside )</t>
  </si>
  <si>
    <t>Exhibition boards ( 3)</t>
  </si>
  <si>
    <t>Electricity in light industrial area Zamdela ( CO )</t>
  </si>
  <si>
    <t>New connection to Heron Banks development</t>
  </si>
  <si>
    <t>Provide electricity in Vaalpark,Minnaar Street</t>
  </si>
  <si>
    <t>Review master plan to address bulk and internal supply ( CO )</t>
  </si>
  <si>
    <t>Metering equipment to collect information to comply with act,NRS 047 and NRS 048</t>
  </si>
  <si>
    <t>Replace distribution pillars ( CO )</t>
  </si>
  <si>
    <t>Replace redundant streetlight  fittings( CO )</t>
  </si>
  <si>
    <t xml:space="preserve">Step Ladders ( O ) </t>
  </si>
  <si>
    <t>High voltage test equipment ( O )</t>
  </si>
  <si>
    <t>4 x 1000 V Meggers</t>
  </si>
  <si>
    <t>4 x 300 A Tong testers</t>
  </si>
  <si>
    <t xml:space="preserve">1 x 1Ton hydraulic crimer </t>
  </si>
  <si>
    <t>1 x hand crimper 10 -120mm</t>
  </si>
  <si>
    <t>2 X Telescopic link stick</t>
  </si>
  <si>
    <t>3 x  HV Detector</t>
  </si>
  <si>
    <t>1 x ton chain Block ( n)</t>
  </si>
  <si>
    <t>1 x 15 Ton  heavy duty trolley</t>
  </si>
  <si>
    <t>1 x heavy duty socket set</t>
  </si>
  <si>
    <t>1 x Air tool plus sockets</t>
  </si>
  <si>
    <t>1 x petrol steam cleaner</t>
  </si>
  <si>
    <t>Air Bag  Protector</t>
  </si>
  <si>
    <t>Set of Jaws of life (Spreader,cutter,Ram and pump</t>
  </si>
  <si>
    <t>Ropes,Carabeanars and figure of eight</t>
  </si>
  <si>
    <t>Level A suits dangerous goods</t>
  </si>
  <si>
    <t>Snatch block</t>
  </si>
  <si>
    <t>4 x Binoculars</t>
  </si>
  <si>
    <t>100 x Cones different sizes</t>
  </si>
  <si>
    <t>1 x Dangerous Goods Trailer fully equipped</t>
  </si>
  <si>
    <t>1 x Fire Engine fully equipped</t>
  </si>
  <si>
    <t>1 x Unimong ( Spec Fire Engine )</t>
  </si>
  <si>
    <t>Renovation of snooker and Gym</t>
  </si>
  <si>
    <t>Renovation of Control room</t>
  </si>
  <si>
    <t>Sec.means</t>
  </si>
  <si>
    <t>2 x Alocometers</t>
  </si>
  <si>
    <t>1 x Scrambler M/C Patrol Vehicle</t>
  </si>
  <si>
    <t>Traffic Calming measures</t>
  </si>
  <si>
    <t xml:space="preserve">3 x Truck flat bed </t>
  </si>
  <si>
    <t>1 x Truck with a grab mounted on it</t>
  </si>
  <si>
    <t>1 x Back - acter - cemeteries</t>
  </si>
  <si>
    <t>1 x Chipper</t>
  </si>
  <si>
    <t>8 x Trailers</t>
  </si>
  <si>
    <t>6  x Push Lawnmowers</t>
  </si>
  <si>
    <t>4 x Rotatry machines</t>
  </si>
  <si>
    <t xml:space="preserve">2 x Chainsaw </t>
  </si>
  <si>
    <t>1 x Water pump</t>
  </si>
  <si>
    <t>2 x Weed eaters</t>
  </si>
  <si>
    <t>FURNITURE</t>
  </si>
  <si>
    <t>Upgrading of Parks Change rooms stores and parking</t>
  </si>
  <si>
    <t>Upgrading of security fence parks</t>
  </si>
  <si>
    <t>Building of Oranjeville store and change room</t>
  </si>
  <si>
    <t>Develop 2 x Parks Zamdela</t>
  </si>
  <si>
    <t>BUILDING</t>
  </si>
  <si>
    <t xml:space="preserve"> Jetties</t>
  </si>
  <si>
    <t>Roofing conference room and lapa's</t>
  </si>
  <si>
    <t>Uprading of Parkhomes</t>
  </si>
  <si>
    <t>Upgrading of Ablution block</t>
  </si>
  <si>
    <t>Uprading of Caravanpark</t>
  </si>
  <si>
    <t>4 x Fridges</t>
  </si>
  <si>
    <t>Double bed</t>
  </si>
  <si>
    <t>1 x Vacuum cleaner</t>
  </si>
  <si>
    <t>1 x Polisher</t>
  </si>
  <si>
    <r>
      <t xml:space="preserve">  </t>
    </r>
    <r>
      <rPr>
        <b/>
        <u/>
        <sz val="12"/>
        <rFont val="Arial"/>
        <family val="2"/>
      </rPr>
      <t xml:space="preserve">D/V </t>
    </r>
  </si>
  <si>
    <r>
      <t xml:space="preserve">  </t>
    </r>
    <r>
      <rPr>
        <b/>
        <u/>
        <sz val="12"/>
        <rFont val="Arial"/>
        <family val="2"/>
      </rPr>
      <t xml:space="preserve"> O/V</t>
    </r>
  </si>
  <si>
    <t>24.4</t>
  </si>
  <si>
    <t>24.5</t>
  </si>
  <si>
    <t>Revamp reception office and toilets</t>
  </si>
  <si>
    <t>Lapa shelter</t>
  </si>
  <si>
    <t>Building of extra toilets</t>
  </si>
  <si>
    <t>Building of extera toilets</t>
  </si>
  <si>
    <t>Develop Eric louw Corrido</t>
  </si>
  <si>
    <t>Soccer equipment</t>
  </si>
  <si>
    <t>Sports equipments</t>
  </si>
  <si>
    <t>Upgarding highmaster light</t>
  </si>
  <si>
    <t>Upgrading of pump room</t>
  </si>
  <si>
    <t>Upgrading of pool</t>
  </si>
  <si>
    <t>Upgrading of lights</t>
  </si>
  <si>
    <t>2 x Brush  cutter</t>
  </si>
  <si>
    <t>Erection of niches</t>
  </si>
  <si>
    <t>Boundry fence</t>
  </si>
  <si>
    <t>Permit (EIA):Denesyville</t>
  </si>
  <si>
    <t>Permit (EIA):Garden refuse vaalpark</t>
  </si>
  <si>
    <t>Recycling plant for transfer station new :Sasolburg</t>
  </si>
  <si>
    <t>Guard house garden refuse vaalpark</t>
  </si>
  <si>
    <t>Office ( Container ) Deneysville</t>
  </si>
  <si>
    <t>Office ( Container ) Oranjeville</t>
  </si>
  <si>
    <t>Toilets Dumping site Deneysville</t>
  </si>
  <si>
    <t>Toilets Dumping site Oranjeville</t>
  </si>
  <si>
    <t>Fence-Gate Dumping site Oranjeville</t>
  </si>
  <si>
    <t>Fence-Gate Dumping site Deneysville</t>
  </si>
  <si>
    <t>Weigh Bridge  Dumping site Sasolburg</t>
  </si>
  <si>
    <t>Recycling plant for new dumping site</t>
  </si>
  <si>
    <t>1 x Water tanker Truck</t>
  </si>
  <si>
    <t>1 x Front-end- Loader</t>
  </si>
  <si>
    <t>Vehicle ( R )</t>
  </si>
  <si>
    <t>Vehicle ( N )</t>
  </si>
  <si>
    <t>2 x Bruch cutter</t>
  </si>
  <si>
    <t>50 x Trolley Bins</t>
  </si>
  <si>
    <t>150 Refuse Containers for malls,business centre</t>
  </si>
  <si>
    <t xml:space="preserve"> Multi funtion printer </t>
  </si>
  <si>
    <t>Dot Matrix Printer</t>
  </si>
  <si>
    <t>Slip Printer</t>
  </si>
  <si>
    <t>Fibre</t>
  </si>
  <si>
    <t>Firewall Upgrade</t>
  </si>
  <si>
    <t>Switchs</t>
  </si>
  <si>
    <t>UPS</t>
  </si>
  <si>
    <t>Acquis. of 31 Vaaldam Small Holdings</t>
  </si>
  <si>
    <t>Acquis. Ptn of Sub 3,4,6 &amp; 7 Lauterwater</t>
  </si>
  <si>
    <t>Demolishing outst old units ( hostel 2) Zam</t>
  </si>
  <si>
    <t>Infrastructure for 70 units at Hostel 2.Zam</t>
  </si>
  <si>
    <t>Building of 70 Rental Units @ Hostel 2 Zam</t>
  </si>
  <si>
    <t>Demolishing 112 old hostel units Hostel 4</t>
  </si>
  <si>
    <t>land</t>
  </si>
  <si>
    <t>Infrastructure for 420 CRU Hostel 4 Zam</t>
  </si>
  <si>
    <t>Building of 420 CRU at Hostel 4,Zamdela</t>
  </si>
  <si>
    <t>Acquis. of land for agriculture uses Zam</t>
  </si>
  <si>
    <t>Acquis. of land for agriculture uses Ref</t>
  </si>
  <si>
    <t>Building of 74 CRU Rental Sasolburg Ext</t>
  </si>
  <si>
    <t>Demolishing 389 old hostel units Hostel 3</t>
  </si>
  <si>
    <t>Infrastructure for 800 CRU Hostel 3 Zam</t>
  </si>
  <si>
    <t>infra</t>
  </si>
  <si>
    <t>Building of 800  CRU at Hostel 3,Zamdela</t>
  </si>
  <si>
    <t>Building 48 Social/ CRU Rental Sasol Ext 18</t>
  </si>
  <si>
    <t>Plan &amp; Survey 2000 stands Vaaldam Small holdings</t>
  </si>
  <si>
    <t>Survey 2000 stands Mooidraai Expn</t>
  </si>
  <si>
    <t>Plan &amp; Survey Vaalpark to R59 Prov Road</t>
  </si>
  <si>
    <t>Plan &amp; Survey A griculture Small scale Frm</t>
  </si>
  <si>
    <t>Plan &amp; Survey 1000 stands Amelia Expn</t>
  </si>
  <si>
    <t>Human Settle</t>
  </si>
  <si>
    <t>av.THREE YEAR BUDGET.2012.2013</t>
  </si>
  <si>
    <t xml:space="preserve"> Portable translation equipment</t>
  </si>
  <si>
    <t>1x Loud Haler ( meetings)</t>
  </si>
  <si>
    <t>new - (N)</t>
  </si>
  <si>
    <t>replace - ( R )</t>
  </si>
  <si>
    <t>Furn (R)</t>
  </si>
  <si>
    <t>Equip (N)</t>
  </si>
  <si>
    <t>Infra (N)</t>
  </si>
  <si>
    <t>Equipment (N/R)</t>
  </si>
  <si>
    <t>Infra (R)</t>
  </si>
  <si>
    <t xml:space="preserve">2 x Speed Machines </t>
  </si>
  <si>
    <t>Vehicle (N)</t>
  </si>
  <si>
    <t>Metsimaholo ext.6 Construction of sewer network for 368 erven</t>
  </si>
  <si>
    <t>Amelia sewer network,Toilet Structure+Pump Station (3257) stands</t>
  </si>
  <si>
    <t>Gortin Sanitaion  Phase 4</t>
  </si>
  <si>
    <t>Augumentation of bulk water supply and upgarde of water purification</t>
  </si>
  <si>
    <t>Construction of Interlocking Paved Roads and storm Water Drainage</t>
  </si>
  <si>
    <t>ICT Strategy</t>
  </si>
  <si>
    <t>1 x Overhead projector</t>
  </si>
  <si>
    <t>Vacuum Cleaner</t>
  </si>
  <si>
    <t>Polisher and Scrubber ( Industrial type)</t>
  </si>
  <si>
    <t>Projector Screen</t>
  </si>
  <si>
    <t>2 x Tickets Printers</t>
  </si>
  <si>
    <t>2 Monitor Speakers System</t>
  </si>
  <si>
    <t>2 Big Smoke Machines</t>
  </si>
  <si>
    <t>Hydrolic Step Ladder</t>
  </si>
  <si>
    <t>4 x 90kg vibrator roller</t>
  </si>
  <si>
    <t>4 x Adding machines</t>
  </si>
  <si>
    <t>Help Desk system</t>
  </si>
  <si>
    <t>Disater recovery plan</t>
  </si>
  <si>
    <t>Replace grass with paving basement roof</t>
  </si>
  <si>
    <t>Buiding</t>
  </si>
  <si>
    <t>Survey 3000 stands Mooidraai Expn</t>
  </si>
  <si>
    <t>COGTA</t>
  </si>
  <si>
    <t>Supply chain manegement system</t>
  </si>
  <si>
    <t>Multi purpose centre</t>
  </si>
  <si>
    <t>Parks</t>
  </si>
  <si>
    <t>Resealing of roads</t>
  </si>
  <si>
    <t>Infa</t>
  </si>
  <si>
    <t>DBSA</t>
  </si>
  <si>
    <t>Upgrading of network Deneysville Phase 2 ( CO ) Transformer</t>
  </si>
  <si>
    <t xml:space="preserve">Upgrading of network Deneysville Phase 2 ( CO ) </t>
  </si>
  <si>
    <t>Upgrading of network Oranjeville Phase 2 ( CO )</t>
  </si>
  <si>
    <t>Upgrading of network Oranjeville Phase 2 ( CO ) Transformer</t>
  </si>
  <si>
    <t>Upgrading of streetlight network Oranjeville ( CO )</t>
  </si>
  <si>
    <t>Provision for electrification for farm worker houses (FDDM) ( O )</t>
  </si>
  <si>
    <t>Fencing of electrical substation(Vaalpark, Zamdela)</t>
  </si>
  <si>
    <t>Replacement of substation (Gortin, Leitrim)</t>
  </si>
  <si>
    <t>Upgrading of main Substation for Sasolburg</t>
  </si>
  <si>
    <t>Extensions for office accommodation ( CO )</t>
  </si>
  <si>
    <t>Radios all departments &amp; Repeater</t>
  </si>
  <si>
    <t>Air conditioners all departments</t>
  </si>
  <si>
    <t>Investigation of main Substation for Sasolburg</t>
  </si>
  <si>
    <t>Bulk supply Amelia,Gortin &amp; Mooidraai(CO)</t>
  </si>
  <si>
    <t>Bulk supply to Lizard point</t>
  </si>
  <si>
    <t>Replace substation door in Zamdela</t>
  </si>
  <si>
    <t>2 x Digital Cameras</t>
  </si>
  <si>
    <t>Storm water channel -Refengkgotso</t>
  </si>
  <si>
    <t>2 x Tipper trucks</t>
  </si>
  <si>
    <t>Printers Contract(Finance lease)</t>
  </si>
  <si>
    <t>1 x DVD  and TV (Training)</t>
  </si>
  <si>
    <t>Permit (EIA):New dumping site( between Sasolburg &amp; Deneysville)</t>
  </si>
  <si>
    <t>Tranfer Station new Sasolburg</t>
  </si>
  <si>
    <t>Recycling plant for garden refuse Vaal Park</t>
  </si>
  <si>
    <t>Electricity Install  Garden  refuse  Vaalpark</t>
  </si>
  <si>
    <t>Electricity Install Dumping site Oranjeville</t>
  </si>
  <si>
    <t>Extention garden refuse Vaalpark</t>
  </si>
  <si>
    <t>Revujenation</t>
  </si>
  <si>
    <t>Water install Dumping site Oranjeville</t>
  </si>
  <si>
    <t>Rehabilitation Dumpsite Oranjeville (close)</t>
  </si>
  <si>
    <t>1 x Tipper Truck ( 10 )</t>
  </si>
  <si>
    <t>1x 22 Refusen Compactor  Truck</t>
  </si>
  <si>
    <t xml:space="preserve">Deneysville Construction of a Fire Station </t>
  </si>
  <si>
    <t>Drivers Licence testing centre (paving)</t>
  </si>
  <si>
    <t>Furniture chalets (STEEL)</t>
  </si>
  <si>
    <t>1 x Pool cleaner</t>
  </si>
  <si>
    <t>4 x Cordless Microphones ( Public Address System)</t>
  </si>
  <si>
    <t>9 x Exhibition boards</t>
  </si>
  <si>
    <t>Refengkgotso  Network 2537 stands</t>
  </si>
  <si>
    <t>Finance lease</t>
  </si>
  <si>
    <t>1 x High speed scanner</t>
  </si>
  <si>
    <t>Roads and strom water</t>
  </si>
  <si>
    <t>Sewer Vaal park stands</t>
  </si>
  <si>
    <t xml:space="preserve">Infra </t>
  </si>
  <si>
    <t>Water Vaalpark Stands</t>
  </si>
  <si>
    <t>Acess control</t>
  </si>
  <si>
    <t>Call centre</t>
  </si>
  <si>
    <t>Vaal park taxi rank</t>
  </si>
  <si>
    <t>2015/2016</t>
  </si>
  <si>
    <t>Replacement of transformers(CO)</t>
  </si>
  <si>
    <t>4 x Mechanical Toolbox</t>
  </si>
  <si>
    <t>Injection Tester</t>
  </si>
  <si>
    <t>Replace roof on existing shalters (N)</t>
  </si>
  <si>
    <t>1 x Digital Camera</t>
  </si>
  <si>
    <t>Gortin 7.4km paved roads &amp; s/water (MIS:196940)</t>
  </si>
  <si>
    <t>Repair basement roof</t>
  </si>
  <si>
    <t>Guard rooms at pumpstations 6</t>
  </si>
  <si>
    <t>Infra(n)</t>
  </si>
  <si>
    <t>Welgelegen - Replace gate valves</t>
  </si>
  <si>
    <t>Install grinder-Refengkgotso pump station</t>
  </si>
  <si>
    <t>Vaalpark stands sewer</t>
  </si>
  <si>
    <t>Amelia sanitation phase 3 (MIS:198279)</t>
  </si>
  <si>
    <t>Gortin: Sanitation phase 04</t>
  </si>
  <si>
    <t>Water Tower PS2 - reflux valve</t>
  </si>
  <si>
    <t>Water Tower-b refurbishment of valves</t>
  </si>
  <si>
    <t>Water works PS2 - Sump pump and controls</t>
  </si>
  <si>
    <t xml:space="preserve">Infra   </t>
  </si>
  <si>
    <t>Water works PS2-2 x wooden cabinets</t>
  </si>
  <si>
    <t>Equip.(r)</t>
  </si>
  <si>
    <t>Equip((n)</t>
  </si>
  <si>
    <t>Equip((r)</t>
  </si>
  <si>
    <t>2 x Grinder</t>
  </si>
  <si>
    <t>3 x ladders ( @ 4m + 8m)</t>
  </si>
  <si>
    <t xml:space="preserve">2 x Drill </t>
  </si>
  <si>
    <t>12 x two way radios (13-do/vil)</t>
  </si>
  <si>
    <t>Chain block</t>
  </si>
  <si>
    <t>Drain rods</t>
  </si>
  <si>
    <t>Water pump engine</t>
  </si>
  <si>
    <t>Zozo emergency water containers</t>
  </si>
  <si>
    <t>Augmentation of bulk water supply (MIS:176633)</t>
  </si>
  <si>
    <t>Cadastrial survey instrument</t>
  </si>
  <si>
    <t>5 x tool trailors</t>
  </si>
  <si>
    <t>2 x toolbox- fully equipped</t>
  </si>
  <si>
    <t>Grinder Refengkgotso pump station</t>
  </si>
  <si>
    <t>2 x Toolbox - fully equipped</t>
  </si>
  <si>
    <t>17 bulk meter chambers - WDM</t>
  </si>
  <si>
    <t>Office accommodation(20 x offices)</t>
  </si>
  <si>
    <t>Acquis. Rem of Lauterwater, Voorspoed (Vaal Park)</t>
  </si>
  <si>
    <t>Digital Camera</t>
  </si>
  <si>
    <t>Computer Equipment</t>
  </si>
  <si>
    <t>ICT Helpdesk system</t>
  </si>
  <si>
    <t>1 X Crane Truck</t>
  </si>
  <si>
    <t>1 X Lamp crusher</t>
  </si>
  <si>
    <t>Upgrading of Metsimaholo roads</t>
  </si>
  <si>
    <t>Water development plan</t>
  </si>
  <si>
    <t>Website</t>
  </si>
  <si>
    <t>Acess control  biomatric: Metsimaholo</t>
  </si>
  <si>
    <t>CCTV</t>
  </si>
  <si>
    <t>Pepper spray installation</t>
  </si>
  <si>
    <t>1 x Dot Matrix Printer</t>
  </si>
  <si>
    <t>Lease</t>
  </si>
  <si>
    <t>Rehabilitation: Dumping sites-Sasolburg</t>
  </si>
  <si>
    <t>2 x Electric calculator(New)</t>
  </si>
  <si>
    <t>RESCUE EQUIPMENT</t>
  </si>
  <si>
    <t>FIRE EQUIPMENT</t>
  </si>
  <si>
    <t>Renovation of snooker and gym</t>
  </si>
  <si>
    <t>Renovation of control room</t>
  </si>
  <si>
    <t>Fencing of station</t>
  </si>
  <si>
    <t>2 x Speed cameras</t>
  </si>
  <si>
    <t>Traffic calming measures</t>
  </si>
  <si>
    <t>Drivers licence testing centre</t>
  </si>
  <si>
    <t>4 x Pole pruner</t>
  </si>
  <si>
    <t>4 x Chainsaw</t>
  </si>
  <si>
    <t>4 x Hand dryers</t>
  </si>
  <si>
    <t>Furniture: 100 chairs</t>
  </si>
  <si>
    <t>2 x Ladder steps</t>
  </si>
  <si>
    <t>5 x Double lockers</t>
  </si>
  <si>
    <t>7 x Tables</t>
  </si>
  <si>
    <t>60 x Chairs</t>
  </si>
  <si>
    <t>Upgrading entrace</t>
  </si>
  <si>
    <t>3 x Tables</t>
  </si>
  <si>
    <t>4 x Pusk lawnmowers</t>
  </si>
  <si>
    <t>Erection of niche wall</t>
  </si>
  <si>
    <t>Portable translation equipment</t>
  </si>
  <si>
    <t>Highveld Garden</t>
  </si>
  <si>
    <t>2 X Push lawnmowers</t>
  </si>
  <si>
    <t>2 X Bush cutters</t>
  </si>
  <si>
    <t>Boundry fence bird Sanctuary</t>
  </si>
  <si>
    <t>70 chairs</t>
  </si>
  <si>
    <t>15 tables</t>
  </si>
  <si>
    <t>Toilets for disabled people</t>
  </si>
  <si>
    <t>Revamp ramp for disabled people</t>
  </si>
  <si>
    <t>Step ladders(10 steps)</t>
  </si>
  <si>
    <t>Roads and strom water:Unie and Scotts Str</t>
  </si>
  <si>
    <t>Resealing of roads(all roads)</t>
  </si>
  <si>
    <t xml:space="preserve">MIG </t>
  </si>
  <si>
    <t>Water treatment plant(D/V and Refengkgotso)</t>
  </si>
  <si>
    <t>DWA</t>
  </si>
  <si>
    <t>Upgrading of Moses Kotane</t>
  </si>
  <si>
    <t>Gortin &amp; Amelia;Extension 6(sewer)</t>
  </si>
  <si>
    <t>Vehicles:All departments</t>
  </si>
  <si>
    <t>2016/2017</t>
  </si>
  <si>
    <t>Air Conditioner(Replacement)</t>
  </si>
  <si>
    <t>1x Sub-Station (Deneysville-Refengkgotso)</t>
  </si>
  <si>
    <t xml:space="preserve">operational cost </t>
  </si>
  <si>
    <t>2 x Digital Camera New</t>
  </si>
  <si>
    <t xml:space="preserve">10 x Two Way Radios </t>
  </si>
  <si>
    <t>2 x Printers (new)</t>
  </si>
  <si>
    <t>Firewall Upgrade(Every 2 Years)</t>
  </si>
  <si>
    <t>Switches</t>
  </si>
  <si>
    <t>Data Centre Upgrade</t>
  </si>
  <si>
    <t>Disaster recovery plan</t>
  </si>
  <si>
    <t>ICT Strategy (5 year plan)</t>
  </si>
  <si>
    <t xml:space="preserve">5 x New LDVs </t>
  </si>
  <si>
    <t>Installation of pre/meters at hostels</t>
  </si>
  <si>
    <t>Tool boxes</t>
  </si>
  <si>
    <t>Erven 3143 to 3156 Refengkgotso to be consolidated</t>
  </si>
  <si>
    <t>Planning for Businesses Hub Filling Station/Mall in Zamdela (Amelia)</t>
  </si>
  <si>
    <t>4 x Lawnmowers</t>
  </si>
  <si>
    <t>3x Water pumps</t>
  </si>
  <si>
    <t>Upgrading of  parking area</t>
  </si>
  <si>
    <t xml:space="preserve">Upgrading of security fence </t>
  </si>
  <si>
    <t>Multi-purpose Sports centre in Refengkgotso</t>
  </si>
  <si>
    <t xml:space="preserve">Athletic equipment </t>
  </si>
  <si>
    <t xml:space="preserve">Soccer equipment </t>
  </si>
  <si>
    <t xml:space="preserve">Crikect equipment </t>
  </si>
  <si>
    <t>1 x Ride on Machine</t>
  </si>
  <si>
    <t>Equiepmemt</t>
  </si>
  <si>
    <t>Photo copy and fax machine</t>
  </si>
  <si>
    <t>160 x Chairs</t>
  </si>
  <si>
    <t>Upgrading of Swimming pool</t>
  </si>
  <si>
    <t xml:space="preserve">Water channel </t>
  </si>
  <si>
    <t>1 x computer &amp; printer</t>
  </si>
  <si>
    <t>Building of toilets</t>
  </si>
  <si>
    <t>Building of toilets and water</t>
  </si>
  <si>
    <t>20 Chairs (public seating) Multi year project</t>
  </si>
  <si>
    <t>Comptuer Desk</t>
  </si>
  <si>
    <t>5 Comptuer scanners</t>
  </si>
  <si>
    <t>polisher</t>
  </si>
  <si>
    <t>DVD Player</t>
  </si>
  <si>
    <t>Televion</t>
  </si>
  <si>
    <t>Industrial vacuum cleaner Wap</t>
  </si>
  <si>
    <t>5 x Upgrading chalets</t>
  </si>
  <si>
    <t>Upgrading of Conference hall</t>
  </si>
  <si>
    <t>Equipment for playgrounds</t>
  </si>
  <si>
    <t>12 Stoves</t>
  </si>
  <si>
    <t>Furniture chalets</t>
  </si>
  <si>
    <t xml:space="preserve">Upgrading of Highveld Garden </t>
  </si>
  <si>
    <t>Tourism Signs</t>
  </si>
  <si>
    <t>15 x Calculators/Adding machines</t>
  </si>
  <si>
    <t>1 x High speed scanner 60 pages/min</t>
  </si>
  <si>
    <t>Binding Machine (SCM)</t>
  </si>
  <si>
    <t>Shreding Machine (SCM)</t>
  </si>
  <si>
    <t>Multifunctional Printer (SCM)</t>
  </si>
  <si>
    <t>1 x Forklift (Stores)</t>
  </si>
  <si>
    <t>2 x Shelves (Stores)</t>
  </si>
  <si>
    <t>3 x Baskets (Stores)</t>
  </si>
  <si>
    <t>4 x Cable stores (Stores)</t>
  </si>
  <si>
    <t>Concrete cutting</t>
  </si>
  <si>
    <t>Manhole cover</t>
  </si>
  <si>
    <t>shreder Machine x 2 incl IDP Manager</t>
  </si>
  <si>
    <t>Computer (Risk Coordinator)</t>
  </si>
  <si>
    <t>Voice recording machine</t>
  </si>
  <si>
    <t>Printer (4 in 1)</t>
  </si>
  <si>
    <t xml:space="preserve">Shreder </t>
  </si>
  <si>
    <t>Laptop</t>
  </si>
  <si>
    <t>METSIMAHOLO LOCAL MUNICIPALITY</t>
  </si>
  <si>
    <t xml:space="preserve">                                                                                      SUMMARISED    CAPITAL  BUDGET</t>
  </si>
  <si>
    <t>Adjustment</t>
  </si>
  <si>
    <t>Budget</t>
  </si>
  <si>
    <t>Proposed Financing</t>
  </si>
  <si>
    <t>Amount</t>
  </si>
  <si>
    <t>EXPENDITURE</t>
  </si>
  <si>
    <t>Council</t>
  </si>
  <si>
    <t>Internal Financing</t>
  </si>
  <si>
    <t>Municipal Manager</t>
  </si>
  <si>
    <t>Internal Financing carried over</t>
  </si>
  <si>
    <t>Corporate Services</t>
  </si>
  <si>
    <t>External Financing DBSA</t>
  </si>
  <si>
    <t>Technical Services</t>
  </si>
  <si>
    <t>Streets and Storm water</t>
  </si>
  <si>
    <t>Grants and Subsidies:</t>
  </si>
  <si>
    <t>Sewerage</t>
  </si>
  <si>
    <t>District  Municipality</t>
  </si>
  <si>
    <t>Water supply</t>
  </si>
  <si>
    <t>Dept.  Energy(DoE)</t>
  </si>
  <si>
    <t>Electricity supply</t>
  </si>
  <si>
    <t>Administration (Director)</t>
  </si>
  <si>
    <t>Mechanical Workshop</t>
  </si>
  <si>
    <t>Financial Services</t>
  </si>
  <si>
    <t>Economic Planning and</t>
  </si>
  <si>
    <t>Dept Social Service (roll over)</t>
  </si>
  <si>
    <t xml:space="preserve">    Development</t>
  </si>
  <si>
    <t>Omni</t>
  </si>
  <si>
    <t>Private</t>
  </si>
  <si>
    <t>exel/budget/summary</t>
  </si>
  <si>
    <t>2016/2016</t>
  </si>
  <si>
    <t>Shelving for (SCM)</t>
  </si>
  <si>
    <t>Drop safes (Oranjeville and Deneysville)</t>
  </si>
  <si>
    <t>Upgrading of main Substation for Sasolburg (Investigation)</t>
  </si>
  <si>
    <t>Upgrading of streetlight network: O/V</t>
  </si>
  <si>
    <t>Water demand and conservation programme</t>
  </si>
  <si>
    <t xml:space="preserve">Renovation of building Main Offices </t>
  </si>
  <si>
    <t>Replace(gravitate Sasol)outfall sewer</t>
  </si>
  <si>
    <t>Leeuspruit stage and walkways (steel)</t>
  </si>
  <si>
    <t>Themba Kubheka;Housing connection</t>
  </si>
  <si>
    <t>Water Vaal-Park stands ( To service the stands)</t>
  </si>
  <si>
    <t>Ringfeed industrial (Omnia)</t>
  </si>
  <si>
    <t>Mobile generator/welder - Deneysville</t>
  </si>
  <si>
    <t>Replace water meters (on a needs basis)</t>
  </si>
  <si>
    <t>5x pipe wrenches</t>
  </si>
  <si>
    <t>Bush cutter x 10</t>
  </si>
  <si>
    <t>Closing Permit</t>
  </si>
  <si>
    <t xml:space="preserve">Sasolburg Dumping Site </t>
  </si>
  <si>
    <t xml:space="preserve">Gates </t>
  </si>
  <si>
    <t>Weigh bridge</t>
  </si>
  <si>
    <t>Office / Conteiner</t>
  </si>
  <si>
    <t>Toilets/  Conteiner</t>
  </si>
  <si>
    <t xml:space="preserve">Notice Boards </t>
  </si>
  <si>
    <t>Fence upgrade</t>
  </si>
  <si>
    <t xml:space="preserve">Oranjeville Dumping Site </t>
  </si>
  <si>
    <t>Rehabilitation: Dumping sites</t>
  </si>
  <si>
    <t>Permit / licence</t>
  </si>
  <si>
    <t>Office /Toilets/ Conteiner</t>
  </si>
  <si>
    <t xml:space="preserve">Deneysville Dumping Site </t>
  </si>
  <si>
    <t xml:space="preserve">Rehabilitation: Dumping sites </t>
  </si>
  <si>
    <t xml:space="preserve">Fence </t>
  </si>
  <si>
    <t>New Dumping Site</t>
  </si>
  <si>
    <t>EIA/Permit/Licence</t>
  </si>
  <si>
    <t>Create / design sells</t>
  </si>
  <si>
    <t>Recycling Plant</t>
  </si>
  <si>
    <t>Gas Recycling Plant</t>
  </si>
  <si>
    <t>Water Connections</t>
  </si>
  <si>
    <t>Vaalpark Transfer station</t>
  </si>
  <si>
    <t>Extension for dumping area</t>
  </si>
  <si>
    <t>Upgrading/New Tiolets</t>
  </si>
  <si>
    <t xml:space="preserve">New Transfer station </t>
  </si>
  <si>
    <t xml:space="preserve">Construction and equipment </t>
  </si>
  <si>
    <t>New Vehicle</t>
  </si>
  <si>
    <t>2x LDV</t>
  </si>
  <si>
    <t>1x Excavator</t>
  </si>
  <si>
    <t>1x Water truck</t>
  </si>
  <si>
    <t xml:space="preserve">2x Tippers </t>
  </si>
  <si>
    <t>1 Front End Loader</t>
  </si>
  <si>
    <t xml:space="preserve">2 x Trucks for containers </t>
  </si>
  <si>
    <t xml:space="preserve">2 x Trailers for containers </t>
  </si>
  <si>
    <t>2x Refuse compactors</t>
  </si>
  <si>
    <t>1 x Refuse compactors (Steel Wheels)</t>
  </si>
  <si>
    <t>4 x Skips (20-10-10)</t>
  </si>
  <si>
    <t>2 x Front End Loader</t>
  </si>
  <si>
    <t>4x Refuse compactors</t>
  </si>
  <si>
    <t xml:space="preserve">Equipment </t>
  </si>
  <si>
    <t>100 x lockers (double)</t>
  </si>
  <si>
    <t>1 camera</t>
  </si>
  <si>
    <t>1 Petrol lawn mower</t>
  </si>
  <si>
    <t>Construction of sports complex in Refengkgotso</t>
  </si>
  <si>
    <t>Construction of sports complex in Metsimaholo/Oranjeville (MIS:211477)</t>
  </si>
  <si>
    <t xml:space="preserve">Multi funtion printers </t>
  </si>
  <si>
    <t>Office / Container</t>
  </si>
  <si>
    <t>Toilets/  Container</t>
  </si>
  <si>
    <t>Container</t>
  </si>
  <si>
    <t>3 x Brush cutter</t>
  </si>
  <si>
    <t>Infra(R)</t>
  </si>
  <si>
    <t>Replace distribution pillars (CO):Vaal-Park</t>
  </si>
  <si>
    <t>Equipment(R)</t>
  </si>
  <si>
    <t>Building(R)</t>
  </si>
  <si>
    <t>Vehicles(R)</t>
  </si>
  <si>
    <t>Upgrading of Zamdela gravel roads and storm water drainage in wards(7, 8, 9, 10, 11 and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</si>
</sst>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_);_(* \(#,##0.0\);_(* &quot;-&quot;?_);_(@_)"/>
    <numFmt numFmtId="168" formatCode="#,##0.0;[Red]#,##0.0"/>
    <numFmt numFmtId="169" formatCode="#,##0.0"/>
  </numFmts>
  <fonts count="31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u/>
      <sz val="9"/>
      <name val="Tahoma"/>
      <family val="2"/>
    </font>
    <font>
      <sz val="9"/>
      <name val="Arial"/>
      <family val="2"/>
    </font>
    <font>
      <b/>
      <u/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2"/>
      <color rgb="FFFF0000"/>
      <name val="Arial"/>
      <family val="2"/>
    </font>
    <font>
      <sz val="12"/>
      <name val="Arial Black"/>
      <family val="2"/>
    </font>
    <font>
      <u/>
      <sz val="10"/>
      <name val="Arial"/>
      <family val="2"/>
    </font>
    <font>
      <sz val="12"/>
      <color rgb="FF0070C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4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3" fontId="0" fillId="0" borderId="0" xfId="0" applyNumberFormat="1" applyBorder="1"/>
    <xf numFmtId="3" fontId="0" fillId="0" borderId="3" xfId="0" applyNumberFormat="1" applyBorder="1"/>
    <xf numFmtId="0" fontId="0" fillId="0" borderId="0" xfId="0" applyFill="1" applyBorder="1"/>
    <xf numFmtId="3" fontId="0" fillId="0" borderId="4" xfId="0" applyNumberFormat="1" applyBorder="1"/>
    <xf numFmtId="3" fontId="0" fillId="0" borderId="0" xfId="0" applyNumberFormat="1" applyFill="1" applyBorder="1"/>
    <xf numFmtId="3" fontId="0" fillId="0" borderId="0" xfId="0" applyNumberFormat="1"/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5" xfId="0" applyBorder="1"/>
    <xf numFmtId="0" fontId="6" fillId="0" borderId="0" xfId="0" applyFont="1" applyBorder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1" xfId="0" applyNumberFormat="1" applyFont="1" applyBorder="1"/>
    <xf numFmtId="2" fontId="0" fillId="0" borderId="0" xfId="0" applyNumberFormat="1"/>
    <xf numFmtId="2" fontId="0" fillId="0" borderId="0" xfId="0" applyNumberFormat="1" applyFill="1" applyBorder="1"/>
    <xf numFmtId="3" fontId="0" fillId="0" borderId="6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3" fontId="0" fillId="0" borderId="1" xfId="0" applyNumberFormat="1" applyFill="1" applyBorder="1"/>
    <xf numFmtId="0" fontId="4" fillId="0" borderId="1" xfId="0" applyFont="1" applyBorder="1"/>
    <xf numFmtId="3" fontId="4" fillId="0" borderId="0" xfId="0" applyNumberFormat="1" applyFont="1" applyBorder="1"/>
    <xf numFmtId="3" fontId="4" fillId="0" borderId="4" xfId="0" applyNumberFormat="1" applyFont="1" applyBorder="1"/>
    <xf numFmtId="0" fontId="4" fillId="0" borderId="5" xfId="0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0" fillId="0" borderId="7" xfId="0" applyNumberFormat="1" applyBorder="1"/>
    <xf numFmtId="0" fontId="0" fillId="0" borderId="1" xfId="0" applyFill="1" applyBorder="1"/>
    <xf numFmtId="3" fontId="6" fillId="0" borderId="0" xfId="0" applyNumberFormat="1" applyFont="1" applyBorder="1"/>
    <xf numFmtId="0" fontId="8" fillId="0" borderId="0" xfId="0" applyFont="1" applyBorder="1"/>
    <xf numFmtId="3" fontId="6" fillId="0" borderId="6" xfId="0" applyNumberFormat="1" applyFont="1" applyBorder="1" applyAlignment="1">
      <alignment horizontal="right"/>
    </xf>
    <xf numFmtId="0" fontId="0" fillId="0" borderId="4" xfId="0" applyBorder="1"/>
    <xf numFmtId="2" fontId="0" fillId="0" borderId="1" xfId="0" applyNumberFormat="1" applyBorder="1"/>
    <xf numFmtId="2" fontId="0" fillId="0" borderId="0" xfId="0" applyNumberFormat="1" applyBorder="1"/>
    <xf numFmtId="0" fontId="0" fillId="0" borderId="8" xfId="0" applyBorder="1"/>
    <xf numFmtId="3" fontId="6" fillId="0" borderId="4" xfId="0" applyNumberFormat="1" applyFont="1" applyBorder="1" applyAlignment="1">
      <alignment horizontal="right"/>
    </xf>
    <xf numFmtId="3" fontId="0" fillId="0" borderId="6" xfId="0" applyNumberFormat="1" applyFill="1" applyBorder="1"/>
    <xf numFmtId="3" fontId="4" fillId="0" borderId="0" xfId="0" applyNumberFormat="1" applyFont="1" applyBorder="1" applyAlignment="1">
      <alignment horizontal="right"/>
    </xf>
    <xf numFmtId="3" fontId="6" fillId="0" borderId="4" xfId="0" applyNumberFormat="1" applyFont="1" applyBorder="1"/>
    <xf numFmtId="0" fontId="9" fillId="0" borderId="0" xfId="0" applyFont="1" applyFill="1" applyBorder="1"/>
    <xf numFmtId="0" fontId="0" fillId="0" borderId="9" xfId="0" applyFill="1" applyBorder="1"/>
    <xf numFmtId="0" fontId="0" fillId="0" borderId="5" xfId="0" applyBorder="1" applyAlignment="1">
      <alignment horizontal="center"/>
    </xf>
    <xf numFmtId="3" fontId="11" fillId="0" borderId="0" xfId="0" applyNumberFormat="1" applyFont="1" applyBorder="1"/>
    <xf numFmtId="0" fontId="4" fillId="0" borderId="0" xfId="0" applyFont="1"/>
    <xf numFmtId="2" fontId="4" fillId="0" borderId="0" xfId="0" applyNumberFormat="1" applyFont="1" applyFill="1" applyBorder="1"/>
    <xf numFmtId="2" fontId="8" fillId="0" borderId="0" xfId="0" applyNumberFormat="1" applyFont="1" applyFill="1" applyBorder="1"/>
    <xf numFmtId="0" fontId="0" fillId="0" borderId="0" xfId="0" applyFont="1" applyFill="1" applyBorder="1"/>
    <xf numFmtId="0" fontId="12" fillId="0" borderId="0" xfId="0" applyFont="1" applyBorder="1"/>
    <xf numFmtId="3" fontId="4" fillId="0" borderId="0" xfId="0" applyNumberFormat="1" applyFont="1" applyFill="1" applyBorder="1"/>
    <xf numFmtId="3" fontId="0" fillId="0" borderId="10" xfId="0" applyNumberFormat="1" applyBorder="1"/>
    <xf numFmtId="0" fontId="0" fillId="0" borderId="10" xfId="0" applyBorder="1"/>
    <xf numFmtId="3" fontId="1" fillId="0" borderId="0" xfId="0" applyNumberFormat="1" applyFont="1" applyBorder="1"/>
    <xf numFmtId="3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/>
    <xf numFmtId="3" fontId="0" fillId="0" borderId="0" xfId="0" applyNumberFormat="1" applyBorder="1" applyAlignment="1">
      <alignment horizontal="center"/>
    </xf>
    <xf numFmtId="0" fontId="1" fillId="0" borderId="0" xfId="0" applyFont="1"/>
    <xf numFmtId="3" fontId="1" fillId="0" borderId="4" xfId="0" applyNumberFormat="1" applyFont="1" applyBorder="1"/>
    <xf numFmtId="2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center"/>
    </xf>
    <xf numFmtId="3" fontId="0" fillId="0" borderId="11" xfId="0" applyNumberFormat="1" applyBorder="1"/>
    <xf numFmtId="3" fontId="1" fillId="0" borderId="10" xfId="0" applyNumberFormat="1" applyFont="1" applyBorder="1"/>
    <xf numFmtId="0" fontId="0" fillId="0" borderId="5" xfId="0" applyBorder="1" applyAlignment="1">
      <alignment horizontal="left"/>
    </xf>
    <xf numFmtId="0" fontId="1" fillId="0" borderId="5" xfId="0" applyFont="1" applyBorder="1"/>
    <xf numFmtId="3" fontId="6" fillId="0" borderId="0" xfId="0" applyNumberFormat="1" applyFont="1" applyFill="1" applyBorder="1"/>
    <xf numFmtId="0" fontId="14" fillId="0" borderId="0" xfId="0" applyFont="1" applyBorder="1"/>
    <xf numFmtId="3" fontId="14" fillId="0" borderId="0" xfId="0" applyNumberFormat="1" applyFont="1" applyBorder="1"/>
    <xf numFmtId="0" fontId="13" fillId="0" borderId="0" xfId="0" applyFont="1"/>
    <xf numFmtId="3" fontId="13" fillId="0" borderId="0" xfId="0" applyNumberFormat="1" applyFont="1"/>
    <xf numFmtId="3" fontId="1" fillId="0" borderId="0" xfId="0" applyNumberFormat="1" applyFont="1"/>
    <xf numFmtId="3" fontId="13" fillId="0" borderId="0" xfId="0" applyNumberFormat="1" applyFont="1" applyBorder="1"/>
    <xf numFmtId="0" fontId="1" fillId="0" borderId="0" xfId="0" applyFont="1" applyAlignment="1">
      <alignment wrapText="1"/>
    </xf>
    <xf numFmtId="3" fontId="13" fillId="0" borderId="1" xfId="0" applyNumberFormat="1" applyFont="1" applyBorder="1"/>
    <xf numFmtId="0" fontId="15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3" fillId="0" borderId="0" xfId="0" applyFont="1" applyBorder="1"/>
    <xf numFmtId="0" fontId="3" fillId="0" borderId="0" xfId="0" applyFont="1"/>
    <xf numFmtId="0" fontId="0" fillId="0" borderId="9" xfId="0" applyBorder="1"/>
    <xf numFmtId="0" fontId="1" fillId="0" borderId="0" xfId="0" applyFont="1" applyBorder="1" applyAlignment="1">
      <alignment vertical="top" wrapText="1"/>
    </xf>
    <xf numFmtId="0" fontId="13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13" fillId="0" borderId="0" xfId="1" applyFont="1"/>
    <xf numFmtId="3" fontId="4" fillId="0" borderId="6" xfId="0" applyNumberFormat="1" applyFont="1" applyBorder="1"/>
    <xf numFmtId="3" fontId="1" fillId="0" borderId="1" xfId="0" applyNumberFormat="1" applyFont="1" applyBorder="1" applyAlignment="1">
      <alignment horizontal="right"/>
    </xf>
    <xf numFmtId="2" fontId="0" fillId="0" borderId="5" xfId="0" applyNumberFormat="1" applyBorder="1"/>
    <xf numFmtId="0" fontId="1" fillId="0" borderId="1" xfId="0" applyFont="1" applyBorder="1" applyAlignment="1">
      <alignment wrapText="1"/>
    </xf>
    <xf numFmtId="3" fontId="1" fillId="0" borderId="12" xfId="0" applyNumberFormat="1" applyFont="1" applyBorder="1"/>
    <xf numFmtId="3" fontId="0" fillId="0" borderId="13" xfId="0" applyNumberFormat="1" applyBorder="1"/>
    <xf numFmtId="0" fontId="7" fillId="0" borderId="0" xfId="0" applyFont="1" applyBorder="1"/>
    <xf numFmtId="0" fontId="2" fillId="0" borderId="9" xfId="0" applyFont="1" applyBorder="1"/>
    <xf numFmtId="0" fontId="4" fillId="0" borderId="9" xfId="0" applyFont="1" applyBorder="1"/>
    <xf numFmtId="165" fontId="0" fillId="0" borderId="9" xfId="0" applyNumberFormat="1" applyBorder="1"/>
    <xf numFmtId="3" fontId="0" fillId="0" borderId="5" xfId="0" applyNumberFormat="1" applyBorder="1"/>
    <xf numFmtId="3" fontId="0" fillId="0" borderId="0" xfId="0" applyNumberFormat="1" applyBorder="1" applyAlignment="1">
      <alignment horizontal="right"/>
    </xf>
    <xf numFmtId="2" fontId="1" fillId="0" borderId="0" xfId="0" applyNumberFormat="1" applyFont="1" applyFill="1" applyBorder="1"/>
    <xf numFmtId="0" fontId="1" fillId="0" borderId="9" xfId="0" applyFont="1" applyFill="1" applyBorder="1"/>
    <xf numFmtId="3" fontId="13" fillId="0" borderId="4" xfId="0" applyNumberFormat="1" applyFont="1" applyBorder="1"/>
    <xf numFmtId="3" fontId="11" fillId="0" borderId="4" xfId="0" applyNumberFormat="1" applyFont="1" applyBorder="1"/>
    <xf numFmtId="3" fontId="13" fillId="0" borderId="10" xfId="0" applyNumberFormat="1" applyFont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6" fillId="0" borderId="0" xfId="0" applyNumberFormat="1" applyFont="1" applyFill="1" applyBorder="1" applyAlignment="1">
      <alignment horizontal="right"/>
    </xf>
    <xf numFmtId="2" fontId="0" fillId="0" borderId="4" xfId="0" applyNumberFormat="1" applyBorder="1"/>
    <xf numFmtId="3" fontId="1" fillId="0" borderId="1" xfId="0" applyNumberFormat="1" applyFont="1" applyFill="1" applyBorder="1" applyAlignment="1">
      <alignment horizontal="right"/>
    </xf>
    <xf numFmtId="0" fontId="1" fillId="0" borderId="4" xfId="0" applyFon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8" xfId="0" applyNumberFormat="1" applyBorder="1"/>
    <xf numFmtId="3" fontId="4" fillId="0" borderId="1" xfId="0" applyNumberFormat="1" applyFont="1" applyFill="1" applyBorder="1"/>
    <xf numFmtId="3" fontId="4" fillId="0" borderId="4" xfId="0" applyNumberFormat="1" applyFont="1" applyFill="1" applyBorder="1"/>
    <xf numFmtId="0" fontId="13" fillId="0" borderId="4" xfId="0" applyFont="1" applyBorder="1"/>
    <xf numFmtId="0" fontId="13" fillId="0" borderId="1" xfId="0" applyFont="1" applyBorder="1"/>
    <xf numFmtId="3" fontId="6" fillId="0" borderId="1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/>
    <xf numFmtId="0" fontId="2" fillId="0" borderId="0" xfId="0" applyFont="1"/>
    <xf numFmtId="0" fontId="6" fillId="0" borderId="9" xfId="0" applyFont="1" applyBorder="1"/>
    <xf numFmtId="2" fontId="1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Fill="1" applyBorder="1"/>
    <xf numFmtId="3" fontId="4" fillId="0" borderId="0" xfId="0" applyNumberFormat="1" applyFont="1"/>
    <xf numFmtId="3" fontId="0" fillId="0" borderId="1" xfId="0" applyNumberFormat="1" applyBorder="1" applyAlignment="1">
      <alignment horizontal="right"/>
    </xf>
    <xf numFmtId="3" fontId="1" fillId="0" borderId="6" xfId="0" applyNumberFormat="1" applyFont="1" applyBorder="1"/>
    <xf numFmtId="3" fontId="6" fillId="0" borderId="0" xfId="0" applyNumberFormat="1" applyFont="1" applyAlignment="1">
      <alignment horizontal="right"/>
    </xf>
    <xf numFmtId="3" fontId="13" fillId="0" borderId="6" xfId="0" applyNumberFormat="1" applyFont="1" applyBorder="1"/>
    <xf numFmtId="3" fontId="0" fillId="0" borderId="0" xfId="0" applyNumberFormat="1" applyFill="1"/>
    <xf numFmtId="3" fontId="0" fillId="0" borderId="1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13" fillId="0" borderId="10" xfId="0" applyFont="1" applyBorder="1"/>
    <xf numFmtId="0" fontId="4" fillId="0" borderId="0" xfId="0" applyFont="1" applyFill="1"/>
    <xf numFmtId="0" fontId="6" fillId="0" borderId="9" xfId="0" applyFont="1" applyFill="1" applyBorder="1"/>
    <xf numFmtId="0" fontId="0" fillId="0" borderId="9" xfId="0" applyFont="1" applyFill="1" applyBorder="1"/>
    <xf numFmtId="0" fontId="6" fillId="0" borderId="3" xfId="0" applyFont="1" applyBorder="1"/>
    <xf numFmtId="3" fontId="1" fillId="0" borderId="5" xfId="0" applyNumberFormat="1" applyFont="1" applyBorder="1"/>
    <xf numFmtId="3" fontId="4" fillId="0" borderId="6" xfId="0" applyNumberFormat="1" applyFont="1" applyFill="1" applyBorder="1"/>
    <xf numFmtId="3" fontId="1" fillId="0" borderId="2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3" fillId="0" borderId="1" xfId="0" applyNumberFormat="1" applyFont="1" applyBorder="1"/>
    <xf numFmtId="3" fontId="6" fillId="0" borderId="3" xfId="0" applyNumberFormat="1" applyFont="1" applyBorder="1"/>
    <xf numFmtId="3" fontId="6" fillId="0" borderId="12" xfId="0" applyNumberFormat="1" applyFont="1" applyBorder="1"/>
    <xf numFmtId="0" fontId="13" fillId="0" borderId="4" xfId="0" applyFont="1" applyFill="1" applyBorder="1"/>
    <xf numFmtId="2" fontId="1" fillId="0" borderId="4" xfId="0" applyNumberFormat="1" applyFont="1" applyBorder="1"/>
    <xf numFmtId="3" fontId="4" fillId="0" borderId="0" xfId="0" applyNumberFormat="1" applyFont="1" applyFill="1"/>
    <xf numFmtId="3" fontId="0" fillId="0" borderId="0" xfId="0" applyNumberFormat="1" applyAlignment="1">
      <alignment horizontal="center"/>
    </xf>
    <xf numFmtId="3" fontId="11" fillId="0" borderId="0" xfId="0" applyNumberFormat="1" applyFont="1"/>
    <xf numFmtId="3" fontId="6" fillId="0" borderId="0" xfId="0" applyNumberFormat="1" applyFont="1"/>
    <xf numFmtId="3" fontId="3" fillId="0" borderId="1" xfId="0" applyNumberFormat="1" applyFont="1" applyBorder="1" applyAlignment="1">
      <alignment horizontal="right"/>
    </xf>
    <xf numFmtId="0" fontId="24" fillId="0" borderId="0" xfId="0" applyFont="1"/>
    <xf numFmtId="0" fontId="16" fillId="0" borderId="0" xfId="0" applyFont="1"/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165" fontId="14" fillId="0" borderId="16" xfId="0" applyNumberFormat="1" applyFont="1" applyBorder="1"/>
    <xf numFmtId="0" fontId="14" fillId="0" borderId="5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164" fontId="14" fillId="0" borderId="16" xfId="0" applyNumberFormat="1" applyFont="1" applyBorder="1"/>
    <xf numFmtId="0" fontId="17" fillId="0" borderId="0" xfId="0" applyFont="1" applyBorder="1"/>
    <xf numFmtId="0" fontId="14" fillId="0" borderId="8" xfId="0" applyFont="1" applyBorder="1"/>
    <xf numFmtId="3" fontId="14" fillId="0" borderId="10" xfId="0" applyNumberFormat="1" applyFont="1" applyBorder="1"/>
    <xf numFmtId="167" fontId="14" fillId="0" borderId="16" xfId="0" applyNumberFormat="1" applyFont="1" applyBorder="1"/>
    <xf numFmtId="0" fontId="18" fillId="0" borderId="0" xfId="0" applyFont="1" applyBorder="1"/>
    <xf numFmtId="3" fontId="14" fillId="0" borderId="0" xfId="0" applyNumberFormat="1" applyFont="1"/>
    <xf numFmtId="3" fontId="18" fillId="0" borderId="0" xfId="0" applyNumberFormat="1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3" fontId="14" fillId="0" borderId="4" xfId="0" applyNumberFormat="1" applyFont="1" applyBorder="1"/>
    <xf numFmtId="0" fontId="14" fillId="0" borderId="0" xfId="0" applyFont="1" applyFill="1" applyBorder="1"/>
    <xf numFmtId="3" fontId="14" fillId="0" borderId="1" xfId="0" applyNumberFormat="1" applyFont="1" applyBorder="1"/>
    <xf numFmtId="0" fontId="14" fillId="0" borderId="10" xfId="0" applyFont="1" applyBorder="1"/>
    <xf numFmtId="0" fontId="14" fillId="0" borderId="1" xfId="0" applyFont="1" applyBorder="1"/>
    <xf numFmtId="0" fontId="14" fillId="0" borderId="18" xfId="0" applyFont="1" applyBorder="1"/>
    <xf numFmtId="0" fontId="17" fillId="0" borderId="0" xfId="0" applyFont="1" applyFill="1" applyBorder="1"/>
    <xf numFmtId="0" fontId="19" fillId="0" borderId="0" xfId="0" applyFont="1" applyBorder="1"/>
    <xf numFmtId="49" fontId="14" fillId="0" borderId="16" xfId="0" applyNumberFormat="1" applyFont="1" applyBorder="1" applyAlignment="1">
      <alignment horizontal="right"/>
    </xf>
    <xf numFmtId="166" fontId="14" fillId="0" borderId="16" xfId="0" applyNumberFormat="1" applyFont="1" applyBorder="1" applyAlignment="1">
      <alignment horizontal="right"/>
    </xf>
    <xf numFmtId="167" fontId="14" fillId="0" borderId="16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165" fontId="14" fillId="0" borderId="16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0" xfId="0" applyFont="1" applyBorder="1" applyAlignment="1">
      <alignment horizontal="left" vertical="top" wrapText="1"/>
    </xf>
    <xf numFmtId="0" fontId="14" fillId="0" borderId="0" xfId="1" applyFont="1"/>
    <xf numFmtId="2" fontId="14" fillId="0" borderId="16" xfId="0" applyNumberFormat="1" applyFont="1" applyBorder="1" applyAlignment="1">
      <alignment horizontal="right"/>
    </xf>
    <xf numFmtId="3" fontId="14" fillId="0" borderId="11" xfId="0" applyNumberFormat="1" applyFont="1" applyBorder="1"/>
    <xf numFmtId="0" fontId="18" fillId="0" borderId="0" xfId="0" applyFont="1" applyFill="1" applyBorder="1"/>
    <xf numFmtId="3" fontId="14" fillId="0" borderId="0" xfId="0" applyNumberFormat="1" applyFont="1" applyFill="1" applyBorder="1"/>
    <xf numFmtId="2" fontId="14" fillId="0" borderId="16" xfId="0" applyNumberFormat="1" applyFont="1" applyBorder="1"/>
    <xf numFmtId="3" fontId="14" fillId="0" borderId="9" xfId="0" applyNumberFormat="1" applyFont="1" applyBorder="1"/>
    <xf numFmtId="166" fontId="14" fillId="0" borderId="16" xfId="0" applyNumberFormat="1" applyFont="1" applyBorder="1"/>
    <xf numFmtId="169" fontId="14" fillId="0" borderId="16" xfId="0" applyNumberFormat="1" applyFont="1" applyBorder="1"/>
    <xf numFmtId="1" fontId="14" fillId="0" borderId="16" xfId="0" applyNumberFormat="1" applyFont="1" applyBorder="1" applyAlignment="1">
      <alignment horizontal="right"/>
    </xf>
    <xf numFmtId="169" fontId="14" fillId="0" borderId="16" xfId="0" applyNumberFormat="1" applyFont="1" applyBorder="1" applyAlignment="1">
      <alignment horizontal="right"/>
    </xf>
    <xf numFmtId="0" fontId="14" fillId="0" borderId="16" xfId="0" applyNumberFormat="1" applyFont="1" applyBorder="1" applyAlignment="1">
      <alignment horizontal="right"/>
    </xf>
    <xf numFmtId="3" fontId="14" fillId="0" borderId="0" xfId="0" applyNumberFormat="1" applyFont="1" applyFill="1"/>
    <xf numFmtId="3" fontId="14" fillId="0" borderId="12" xfId="0" applyNumberFormat="1" applyFont="1" applyBorder="1"/>
    <xf numFmtId="0" fontId="20" fillId="0" borderId="0" xfId="0" applyFont="1" applyBorder="1"/>
    <xf numFmtId="0" fontId="21" fillId="0" borderId="0" xfId="0" applyFont="1" applyBorder="1"/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49" fontId="14" fillId="0" borderId="9" xfId="0" applyNumberFormat="1" applyFont="1" applyBorder="1" applyAlignment="1">
      <alignment horizontal="right"/>
    </xf>
    <xf numFmtId="0" fontId="14" fillId="0" borderId="0" xfId="0" applyFont="1" applyBorder="1" applyAlignment="1">
      <alignment vertical="top" wrapText="1"/>
    </xf>
    <xf numFmtId="0" fontId="16" fillId="0" borderId="0" xfId="0" applyFont="1" applyFill="1" applyBorder="1"/>
    <xf numFmtId="167" fontId="14" fillId="0" borderId="9" xfId="0" applyNumberFormat="1" applyFont="1" applyBorder="1" applyAlignment="1">
      <alignment horizontal="right"/>
    </xf>
    <xf numFmtId="3" fontId="14" fillId="0" borderId="4" xfId="0" applyNumberFormat="1" applyFont="1" applyFill="1" applyBorder="1"/>
    <xf numFmtId="3" fontId="14" fillId="0" borderId="10" xfId="0" applyNumberFormat="1" applyFont="1" applyFill="1" applyBorder="1"/>
    <xf numFmtId="166" fontId="14" fillId="0" borderId="9" xfId="0" applyNumberFormat="1" applyFont="1" applyBorder="1"/>
    <xf numFmtId="0" fontId="14" fillId="0" borderId="16" xfId="0" applyNumberFormat="1" applyFont="1" applyBorder="1"/>
    <xf numFmtId="3" fontId="14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justify" vertical="top" wrapText="1"/>
    </xf>
    <xf numFmtId="2" fontId="14" fillId="0" borderId="16" xfId="0" applyNumberFormat="1" applyFont="1" applyFill="1" applyBorder="1"/>
    <xf numFmtId="2" fontId="14" fillId="0" borderId="9" xfId="0" applyNumberFormat="1" applyFont="1" applyBorder="1" applyAlignment="1">
      <alignment horizontal="right"/>
    </xf>
    <xf numFmtId="2" fontId="14" fillId="0" borderId="16" xfId="0" applyNumberFormat="1" applyFont="1" applyFill="1" applyBorder="1" applyAlignment="1">
      <alignment horizontal="right"/>
    </xf>
    <xf numFmtId="2" fontId="14" fillId="0" borderId="0" xfId="0" applyNumberFormat="1" applyFont="1" applyFill="1" applyBorder="1"/>
    <xf numFmtId="2" fontId="14" fillId="0" borderId="5" xfId="0" applyNumberFormat="1" applyFont="1" applyBorder="1"/>
    <xf numFmtId="2" fontId="14" fillId="0" borderId="0" xfId="0" applyNumberFormat="1" applyFont="1" applyBorder="1"/>
    <xf numFmtId="2" fontId="14" fillId="0" borderId="9" xfId="0" applyNumberFormat="1" applyFont="1" applyBorder="1"/>
    <xf numFmtId="3" fontId="18" fillId="0" borderId="0" xfId="0" applyNumberFormat="1" applyFont="1" applyBorder="1"/>
    <xf numFmtId="0" fontId="14" fillId="0" borderId="5" xfId="0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3" fontId="14" fillId="0" borderId="5" xfId="0" applyNumberFormat="1" applyFont="1" applyBorder="1"/>
    <xf numFmtId="3" fontId="14" fillId="0" borderId="7" xfId="0" applyNumberFormat="1" applyFont="1" applyBorder="1"/>
    <xf numFmtId="0" fontId="22" fillId="0" borderId="0" xfId="0" applyFont="1" applyFill="1" applyBorder="1"/>
    <xf numFmtId="0" fontId="16" fillId="0" borderId="4" xfId="0" applyFont="1" applyBorder="1"/>
    <xf numFmtId="1" fontId="14" fillId="0" borderId="0" xfId="0" applyNumberFormat="1" applyFont="1"/>
    <xf numFmtId="0" fontId="16" fillId="0" borderId="19" xfId="0" applyFont="1" applyBorder="1"/>
    <xf numFmtId="0" fontId="16" fillId="0" borderId="20" xfId="0" applyFont="1" applyBorder="1"/>
    <xf numFmtId="0" fontId="14" fillId="0" borderId="21" xfId="0" applyFont="1" applyBorder="1"/>
    <xf numFmtId="0" fontId="14" fillId="0" borderId="21" xfId="0" applyFont="1" applyBorder="1" applyAlignment="1">
      <alignment horizontal="center"/>
    </xf>
    <xf numFmtId="0" fontId="16" fillId="0" borderId="21" xfId="0" applyFont="1" applyBorder="1"/>
    <xf numFmtId="0" fontId="16" fillId="0" borderId="21" xfId="0" applyFont="1" applyBorder="1" applyAlignment="1">
      <alignment horizontal="center"/>
    </xf>
    <xf numFmtId="0" fontId="0" fillId="0" borderId="21" xfId="0" applyBorder="1"/>
    <xf numFmtId="0" fontId="16" fillId="0" borderId="5" xfId="0" applyFont="1" applyBorder="1"/>
    <xf numFmtId="0" fontId="16" fillId="0" borderId="17" xfId="0" applyFont="1" applyBorder="1"/>
    <xf numFmtId="3" fontId="14" fillId="0" borderId="0" xfId="0" applyNumberFormat="1" applyFont="1" applyFill="1" applyBorder="1" applyAlignment="1">
      <alignment horizontal="right"/>
    </xf>
    <xf numFmtId="0" fontId="14" fillId="0" borderId="5" xfId="0" applyFont="1" applyBorder="1" applyAlignment="1">
      <alignment wrapText="1"/>
    </xf>
    <xf numFmtId="3" fontId="0" fillId="0" borderId="0" xfId="0" quotePrefix="1" applyNumberFormat="1"/>
    <xf numFmtId="3" fontId="0" fillId="0" borderId="0" xfId="0" quotePrefix="1" applyNumberFormat="1" applyFill="1" applyBorder="1"/>
    <xf numFmtId="165" fontId="0" fillId="0" borderId="16" xfId="0" applyNumberFormat="1" applyBorder="1"/>
    <xf numFmtId="166" fontId="14" fillId="0" borderId="9" xfId="0" applyNumberFormat="1" applyFont="1" applyBorder="1" applyAlignment="1">
      <alignment horizontal="right"/>
    </xf>
    <xf numFmtId="0" fontId="14" fillId="0" borderId="9" xfId="0" applyNumberFormat="1" applyFont="1" applyBorder="1" applyAlignment="1">
      <alignment horizontal="right"/>
    </xf>
    <xf numFmtId="2" fontId="14" fillId="0" borderId="16" xfId="0" applyNumberFormat="1" applyFont="1" applyBorder="1" applyProtection="1"/>
    <xf numFmtId="49" fontId="14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0" xfId="0" applyFont="1" applyFill="1" applyBorder="1"/>
    <xf numFmtId="3" fontId="14" fillId="0" borderId="4" xfId="0" applyNumberFormat="1" applyFont="1" applyFill="1" applyBorder="1" applyAlignment="1">
      <alignment horizontal="left"/>
    </xf>
    <xf numFmtId="0" fontId="14" fillId="0" borderId="4" xfId="0" applyFont="1" applyFill="1" applyBorder="1"/>
    <xf numFmtId="0" fontId="14" fillId="0" borderId="1" xfId="0" applyFont="1" applyFill="1" applyBorder="1"/>
    <xf numFmtId="3" fontId="14" fillId="0" borderId="12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3" fontId="14" fillId="0" borderId="1" xfId="0" applyNumberFormat="1" applyFont="1" applyFill="1" applyBorder="1"/>
    <xf numFmtId="3" fontId="16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16" fillId="0" borderId="0" xfId="0" applyNumberFormat="1" applyFont="1"/>
    <xf numFmtId="3" fontId="16" fillId="0" borderId="0" xfId="0" applyNumberFormat="1" applyFont="1" applyBorder="1"/>
    <xf numFmtId="165" fontId="3" fillId="0" borderId="9" xfId="0" applyNumberFormat="1" applyFont="1" applyBorder="1"/>
    <xf numFmtId="0" fontId="3" fillId="0" borderId="5" xfId="0" applyFont="1" applyBorder="1"/>
    <xf numFmtId="3" fontId="3" fillId="0" borderId="0" xfId="0" applyNumberFormat="1" applyFont="1"/>
    <xf numFmtId="0" fontId="3" fillId="0" borderId="21" xfId="0" applyFont="1" applyBorder="1"/>
    <xf numFmtId="165" fontId="16" fillId="0" borderId="16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3" fontId="16" fillId="0" borderId="0" xfId="0" quotePrefix="1" applyNumberFormat="1" applyFont="1" applyAlignment="1">
      <alignment horizontal="center"/>
    </xf>
    <xf numFmtId="3" fontId="16" fillId="0" borderId="0" xfId="0" quotePrefix="1" applyNumberFormat="1" applyFont="1" applyFill="1" applyBorder="1" applyAlignment="1">
      <alignment horizontal="center"/>
    </xf>
    <xf numFmtId="0" fontId="14" fillId="0" borderId="0" xfId="0" applyFont="1" applyFill="1"/>
    <xf numFmtId="166" fontId="14" fillId="0" borderId="22" xfId="0" applyNumberFormat="1" applyFont="1" applyBorder="1"/>
    <xf numFmtId="166" fontId="14" fillId="0" borderId="23" xfId="0" applyNumberFormat="1" applyFont="1" applyBorder="1"/>
    <xf numFmtId="3" fontId="14" fillId="0" borderId="14" xfId="0" applyNumberFormat="1" applyFont="1" applyBorder="1"/>
    <xf numFmtId="1" fontId="14" fillId="0" borderId="16" xfId="0" applyNumberFormat="1" applyFont="1" applyBorder="1"/>
    <xf numFmtId="1" fontId="14" fillId="0" borderId="9" xfId="0" applyNumberFormat="1" applyFont="1" applyBorder="1"/>
    <xf numFmtId="3" fontId="14" fillId="0" borderId="24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12" xfId="0" applyFont="1" applyBorder="1"/>
    <xf numFmtId="0" fontId="14" fillId="0" borderId="25" xfId="0" applyFont="1" applyBorder="1"/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/>
    <xf numFmtId="1" fontId="1" fillId="0" borderId="0" xfId="0" applyNumberFormat="1" applyFont="1" applyFill="1"/>
    <xf numFmtId="1" fontId="24" fillId="0" borderId="0" xfId="0" applyNumberFormat="1" applyFont="1" applyFill="1"/>
    <xf numFmtId="1" fontId="25" fillId="0" borderId="0" xfId="0" applyNumberFormat="1" applyFont="1" applyFill="1"/>
    <xf numFmtId="0" fontId="24" fillId="0" borderId="0" xfId="0" applyFont="1" applyFill="1"/>
    <xf numFmtId="1" fontId="0" fillId="2" borderId="0" xfId="0" applyNumberFormat="1" applyFill="1"/>
    <xf numFmtId="1" fontId="1" fillId="2" borderId="0" xfId="0" applyNumberFormat="1" applyFont="1" applyFill="1"/>
    <xf numFmtId="4" fontId="14" fillId="0" borderId="0" xfId="0" applyNumberFormat="1" applyFont="1"/>
    <xf numFmtId="0" fontId="17" fillId="0" borderId="0" xfId="0" applyFont="1"/>
    <xf numFmtId="3" fontId="14" fillId="0" borderId="6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1" applyFont="1" applyFill="1"/>
    <xf numFmtId="3" fontId="16" fillId="0" borderId="26" xfId="0" applyNumberFormat="1" applyFont="1" applyBorder="1"/>
    <xf numFmtId="3" fontId="14" fillId="0" borderId="26" xfId="0" applyNumberFormat="1" applyFont="1" applyBorder="1"/>
    <xf numFmtId="3" fontId="16" fillId="0" borderId="27" xfId="0" applyNumberFormat="1" applyFont="1" applyBorder="1"/>
    <xf numFmtId="0" fontId="23" fillId="0" borderId="0" xfId="0" applyFont="1" applyBorder="1"/>
    <xf numFmtId="0" fontId="14" fillId="2" borderId="0" xfId="0" applyFont="1" applyFill="1"/>
    <xf numFmtId="0" fontId="14" fillId="2" borderId="5" xfId="0" applyFont="1" applyFill="1" applyBorder="1"/>
    <xf numFmtId="3" fontId="14" fillId="2" borderId="0" xfId="0" applyNumberFormat="1" applyFont="1" applyFill="1" applyBorder="1"/>
    <xf numFmtId="0" fontId="18" fillId="0" borderId="4" xfId="0" applyFont="1" applyBorder="1"/>
    <xf numFmtId="0" fontId="14" fillId="0" borderId="0" xfId="0" applyFont="1" applyAlignment="1">
      <alignment horizontal="left"/>
    </xf>
    <xf numFmtId="0" fontId="14" fillId="0" borderId="15" xfId="0" applyFont="1" applyBorder="1"/>
    <xf numFmtId="0" fontId="14" fillId="0" borderId="17" xfId="0" applyFont="1" applyBorder="1"/>
    <xf numFmtId="3" fontId="18" fillId="0" borderId="12" xfId="0" applyNumberFormat="1" applyFont="1" applyBorder="1" applyAlignment="1">
      <alignment horizontal="right"/>
    </xf>
    <xf numFmtId="3" fontId="14" fillId="0" borderId="6" xfId="0" applyNumberFormat="1" applyFont="1" applyFill="1" applyBorder="1"/>
    <xf numFmtId="3" fontId="18" fillId="0" borderId="4" xfId="0" applyNumberFormat="1" applyFont="1" applyBorder="1"/>
    <xf numFmtId="3" fontId="14" fillId="0" borderId="12" xfId="0" applyNumberFormat="1" applyFont="1" applyFill="1" applyBorder="1"/>
    <xf numFmtId="0" fontId="14" fillId="0" borderId="21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" fontId="14" fillId="0" borderId="16" xfId="0" applyNumberFormat="1" applyFont="1" applyBorder="1" applyAlignment="1">
      <alignment horizontal="right"/>
    </xf>
    <xf numFmtId="0" fontId="14" fillId="0" borderId="0" xfId="0" applyFont="1" applyBorder="1" applyAlignment="1">
      <alignment horizontal="justify" wrapText="1"/>
    </xf>
    <xf numFmtId="2" fontId="14" fillId="0" borderId="0" xfId="0" applyNumberFormat="1" applyFont="1"/>
    <xf numFmtId="166" fontId="26" fillId="0" borderId="16" xfId="0" applyNumberFormat="1" applyFont="1" applyBorder="1" applyAlignment="1">
      <alignment horizontal="right"/>
    </xf>
    <xf numFmtId="0" fontId="26" fillId="0" borderId="0" xfId="0" applyFont="1" applyFill="1" applyBorder="1"/>
    <xf numFmtId="0" fontId="26" fillId="0" borderId="5" xfId="0" applyFont="1" applyBorder="1"/>
    <xf numFmtId="3" fontId="26" fillId="0" borderId="0" xfId="0" applyNumberFormat="1" applyFont="1" applyBorder="1"/>
    <xf numFmtId="0" fontId="26" fillId="0" borderId="21" xfId="0" applyFont="1" applyBorder="1"/>
    <xf numFmtId="0" fontId="26" fillId="0" borderId="0" xfId="0" applyFont="1"/>
    <xf numFmtId="3" fontId="26" fillId="0" borderId="0" xfId="0" applyNumberFormat="1" applyFont="1" applyFill="1" applyBorder="1"/>
    <xf numFmtId="49" fontId="27" fillId="0" borderId="19" xfId="0" applyNumberFormat="1" applyFont="1" applyBorder="1" applyAlignment="1"/>
    <xf numFmtId="49" fontId="27" fillId="0" borderId="28" xfId="0" applyNumberFormat="1" applyFont="1" applyBorder="1" applyAlignment="1">
      <alignment horizontal="center"/>
    </xf>
    <xf numFmtId="0" fontId="0" fillId="0" borderId="28" xfId="0" applyBorder="1"/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/>
    <xf numFmtId="17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1" xfId="0" applyFont="1" applyBorder="1"/>
    <xf numFmtId="17" fontId="1" fillId="0" borderId="1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/>
    <xf numFmtId="17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5" xfId="0" applyNumberFormat="1" applyFont="1" applyFill="1" applyBorder="1"/>
    <xf numFmtId="3" fontId="1" fillId="0" borderId="9" xfId="0" applyNumberFormat="1" applyFont="1" applyFill="1" applyBorder="1"/>
    <xf numFmtId="3" fontId="1" fillId="0" borderId="5" xfId="0" applyNumberFormat="1" applyFont="1" applyBorder="1" applyAlignment="1">
      <alignment horizontal="right"/>
    </xf>
    <xf numFmtId="3" fontId="0" fillId="0" borderId="5" xfId="0" applyNumberFormat="1" applyFill="1" applyBorder="1"/>
    <xf numFmtId="3" fontId="0" fillId="0" borderId="9" xfId="0" applyNumberFormat="1" applyBorder="1"/>
    <xf numFmtId="3" fontId="1" fillId="0" borderId="5" xfId="0" applyNumberFormat="1" applyFont="1" applyFill="1" applyBorder="1" applyAlignment="1">
      <alignment horizontal="right"/>
    </xf>
    <xf numFmtId="3" fontId="1" fillId="0" borderId="9" xfId="0" applyNumberFormat="1" applyFont="1" applyBorder="1"/>
    <xf numFmtId="0" fontId="28" fillId="0" borderId="0" xfId="0" applyFont="1" applyBorder="1"/>
    <xf numFmtId="0" fontId="1" fillId="0" borderId="5" xfId="0" applyFont="1" applyFill="1" applyBorder="1"/>
    <xf numFmtId="3" fontId="1" fillId="0" borderId="9" xfId="0" applyNumberFormat="1" applyFont="1" applyBorder="1" applyAlignment="1">
      <alignment horizontal="right"/>
    </xf>
    <xf numFmtId="3" fontId="1" fillId="0" borderId="17" xfId="0" applyNumberFormat="1" applyFont="1" applyBorder="1"/>
    <xf numFmtId="3" fontId="1" fillId="0" borderId="36" xfId="0" applyNumberFormat="1" applyFont="1" applyBorder="1"/>
    <xf numFmtId="0" fontId="1" fillId="0" borderId="17" xfId="0" applyFont="1" applyBorder="1"/>
    <xf numFmtId="0" fontId="1" fillId="0" borderId="37" xfId="0" applyFont="1" applyBorder="1"/>
    <xf numFmtId="3" fontId="1" fillId="0" borderId="8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0" fontId="1" fillId="0" borderId="19" xfId="0" applyFont="1" applyBorder="1"/>
    <xf numFmtId="0" fontId="1" fillId="0" borderId="31" xfId="0" applyFont="1" applyBorder="1"/>
    <xf numFmtId="0" fontId="1" fillId="0" borderId="1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21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right"/>
    </xf>
    <xf numFmtId="0" fontId="0" fillId="0" borderId="33" xfId="0" applyBorder="1"/>
    <xf numFmtId="0" fontId="0" fillId="0" borderId="15" xfId="0" applyBorder="1"/>
    <xf numFmtId="0" fontId="14" fillId="0" borderId="0" xfId="0" applyFont="1" applyBorder="1" applyAlignment="1">
      <alignment horizontal="center"/>
    </xf>
    <xf numFmtId="0" fontId="17" fillId="0" borderId="0" xfId="0" applyFont="1" applyFill="1"/>
    <xf numFmtId="3" fontId="14" fillId="3" borderId="0" xfId="0" applyNumberFormat="1" applyFont="1" applyFill="1" applyBorder="1"/>
    <xf numFmtId="3" fontId="18" fillId="0" borderId="4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16" fillId="0" borderId="27" xfId="0" applyNumberFormat="1" applyFont="1" applyFill="1" applyBorder="1"/>
    <xf numFmtId="0" fontId="14" fillId="0" borderId="0" xfId="0" applyFont="1" applyBorder="1" applyAlignment="1">
      <alignment horizontal="center"/>
    </xf>
    <xf numFmtId="3" fontId="30" fillId="0" borderId="4" xfId="0" applyNumberFormat="1" applyFont="1" applyFill="1" applyBorder="1"/>
    <xf numFmtId="3" fontId="30" fillId="0" borderId="0" xfId="0" applyNumberFormat="1" applyFont="1" applyFill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right"/>
    </xf>
    <xf numFmtId="3" fontId="14" fillId="0" borderId="13" xfId="0" applyNumberFormat="1" applyFont="1" applyFill="1" applyBorder="1"/>
    <xf numFmtId="3" fontId="14" fillId="0" borderId="11" xfId="0" applyNumberFormat="1" applyFont="1" applyFill="1" applyBorder="1"/>
    <xf numFmtId="0" fontId="23" fillId="0" borderId="0" xfId="0" applyFont="1" applyFill="1" applyBorder="1"/>
    <xf numFmtId="0" fontId="14" fillId="0" borderId="24" xfId="0" applyFont="1" applyFill="1" applyBorder="1"/>
    <xf numFmtId="1" fontId="14" fillId="0" borderId="0" xfId="0" applyNumberFormat="1" applyFont="1" applyFill="1"/>
    <xf numFmtId="0" fontId="14" fillId="0" borderId="0" xfId="0" applyFont="1" applyFill="1" applyBorder="1" applyAlignment="1">
      <alignment horizontal="right"/>
    </xf>
    <xf numFmtId="3" fontId="14" fillId="0" borderId="9" xfId="0" applyNumberFormat="1" applyFont="1" applyFill="1" applyBorder="1"/>
    <xf numFmtId="3" fontId="30" fillId="0" borderId="0" xfId="0" applyNumberFormat="1" applyFont="1" applyFill="1" applyBorder="1"/>
    <xf numFmtId="3" fontId="16" fillId="0" borderId="26" xfId="0" applyNumberFormat="1" applyFont="1" applyFill="1" applyBorder="1"/>
    <xf numFmtId="3" fontId="14" fillId="0" borderId="26" xfId="0" applyNumberFormat="1" applyFont="1" applyFill="1" applyBorder="1"/>
    <xf numFmtId="3" fontId="16" fillId="0" borderId="0" xfId="0" applyNumberFormat="1" applyFont="1" applyFill="1"/>
    <xf numFmtId="3" fontId="16" fillId="0" borderId="1" xfId="0" applyNumberFormat="1" applyFont="1" applyFill="1" applyBorder="1"/>
    <xf numFmtId="166" fontId="14" fillId="0" borderId="16" xfId="0" applyNumberFormat="1" applyFont="1" applyFill="1" applyBorder="1"/>
    <xf numFmtId="0" fontId="14" fillId="0" borderId="8" xfId="0" applyFont="1" applyFill="1" applyBorder="1"/>
    <xf numFmtId="3" fontId="14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wrapText="1"/>
    </xf>
    <xf numFmtId="0" fontId="14" fillId="0" borderId="21" xfId="0" applyFont="1" applyBorder="1" applyAlignment="1"/>
    <xf numFmtId="0" fontId="0" fillId="0" borderId="0" xfId="0" applyBorder="1"/>
    <xf numFmtId="0" fontId="16" fillId="0" borderId="19" xfId="0" applyFont="1" applyBorder="1" applyAlignment="1">
      <alignment horizontal="center"/>
    </xf>
    <xf numFmtId="0" fontId="14" fillId="0" borderId="28" xfId="0" applyFont="1" applyBorder="1" applyAlignment="1"/>
    <xf numFmtId="0" fontId="14" fillId="0" borderId="29" xfId="0" applyFont="1" applyBorder="1" applyAlignment="1"/>
    <xf numFmtId="0" fontId="14" fillId="0" borderId="20" xfId="0" applyFont="1" applyBorder="1" applyAlignment="1"/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1"/>
  <sheetViews>
    <sheetView tabSelected="1" topLeftCell="A7" workbookViewId="0">
      <selection activeCell="D37" sqref="D37"/>
    </sheetView>
  </sheetViews>
  <sheetFormatPr defaultColWidth="9.140625" defaultRowHeight="12.75" x14ac:dyDescent="0.2"/>
  <cols>
    <col min="1" max="1" width="22" style="254" customWidth="1"/>
    <col min="2" max="2" width="13.85546875" style="3" customWidth="1"/>
    <col min="3" max="3" width="13.7109375" style="3" customWidth="1"/>
    <col min="4" max="5" width="12.5703125" style="3" customWidth="1"/>
    <col min="6" max="6" width="26.7109375" style="3" customWidth="1"/>
    <col min="7" max="7" width="15" style="90" customWidth="1"/>
    <col min="8" max="8" width="15.5703125" style="2" customWidth="1"/>
    <col min="9" max="9" width="14.28515625" style="90" customWidth="1"/>
    <col min="10" max="10" width="14.28515625" style="3" customWidth="1"/>
    <col min="11" max="16384" width="9.140625" style="3"/>
  </cols>
  <sheetData>
    <row r="1" spans="1:10" s="349" customFormat="1" ht="19.5" x14ac:dyDescent="0.4">
      <c r="A1" s="347"/>
      <c r="B1" s="348"/>
      <c r="C1" s="348"/>
      <c r="D1" s="348" t="s">
        <v>1776</v>
      </c>
      <c r="E1" s="348"/>
      <c r="F1" s="348"/>
      <c r="H1" s="348"/>
      <c r="J1" s="3"/>
    </row>
    <row r="2" spans="1:10" ht="15" x14ac:dyDescent="0.2">
      <c r="A2" s="430" t="s">
        <v>1777</v>
      </c>
      <c r="B2" s="431"/>
      <c r="C2" s="431"/>
      <c r="D2" s="431"/>
      <c r="E2" s="431"/>
      <c r="F2" s="431"/>
      <c r="G2" s="431"/>
      <c r="H2" s="431"/>
      <c r="I2" s="431"/>
    </row>
    <row r="3" spans="1:10" ht="15" customHeight="1" thickBot="1" x14ac:dyDescent="0.25">
      <c r="A3" s="350"/>
      <c r="B3" s="351"/>
      <c r="C3" s="351"/>
      <c r="D3" s="351"/>
      <c r="E3" s="351"/>
      <c r="F3" s="351"/>
      <c r="G3" s="352"/>
      <c r="H3" s="353"/>
      <c r="I3" s="3"/>
    </row>
    <row r="4" spans="1:10" ht="15" customHeight="1" x14ac:dyDescent="0.2">
      <c r="A4" s="350"/>
      <c r="B4" s="354" t="s">
        <v>1778</v>
      </c>
      <c r="C4" s="354"/>
      <c r="D4" s="354"/>
      <c r="E4" s="355"/>
      <c r="F4" s="356"/>
      <c r="G4" s="355" t="s">
        <v>1778</v>
      </c>
      <c r="H4" s="355"/>
      <c r="I4" s="354"/>
      <c r="J4" s="357"/>
    </row>
    <row r="5" spans="1:10" x14ac:dyDescent="0.2">
      <c r="A5" s="358"/>
      <c r="B5" s="359" t="s">
        <v>1779</v>
      </c>
      <c r="C5" s="359" t="s">
        <v>1779</v>
      </c>
      <c r="D5" s="359" t="s">
        <v>1779</v>
      </c>
      <c r="E5" s="359" t="s">
        <v>1779</v>
      </c>
      <c r="F5" s="360"/>
      <c r="G5" s="359" t="s">
        <v>898</v>
      </c>
      <c r="H5" s="361" t="s">
        <v>1345</v>
      </c>
      <c r="I5" s="362" t="s">
        <v>1618</v>
      </c>
      <c r="J5" s="362" t="s">
        <v>1711</v>
      </c>
    </row>
    <row r="6" spans="1:10" ht="13.5" thickBot="1" x14ac:dyDescent="0.25">
      <c r="A6" s="363" t="s">
        <v>27</v>
      </c>
      <c r="B6" s="364" t="s">
        <v>898</v>
      </c>
      <c r="C6" s="364" t="s">
        <v>1345</v>
      </c>
      <c r="D6" s="364" t="s">
        <v>1618</v>
      </c>
      <c r="E6" s="364" t="s">
        <v>1806</v>
      </c>
      <c r="F6" s="351" t="s">
        <v>1780</v>
      </c>
      <c r="G6" s="365" t="s">
        <v>1781</v>
      </c>
      <c r="H6" s="365" t="s">
        <v>1781</v>
      </c>
      <c r="I6" s="352" t="s">
        <v>1781</v>
      </c>
      <c r="J6" s="366" t="s">
        <v>1781</v>
      </c>
    </row>
    <row r="7" spans="1:10" x14ac:dyDescent="0.2">
      <c r="A7" s="367" t="s">
        <v>1782</v>
      </c>
      <c r="B7" s="355"/>
      <c r="C7" s="368"/>
      <c r="D7" s="368"/>
      <c r="E7" s="368"/>
      <c r="F7" s="356"/>
      <c r="G7" s="355"/>
      <c r="H7" s="369"/>
      <c r="I7" s="370"/>
      <c r="J7" s="370"/>
    </row>
    <row r="8" spans="1:10" x14ac:dyDescent="0.2">
      <c r="A8" s="358"/>
      <c r="B8" s="359"/>
      <c r="C8" s="371"/>
      <c r="D8" s="371"/>
      <c r="E8" s="371"/>
      <c r="F8" s="360"/>
      <c r="G8" s="359"/>
      <c r="H8" s="372"/>
      <c r="I8" s="73"/>
      <c r="J8" s="73"/>
    </row>
    <row r="9" spans="1:10" x14ac:dyDescent="0.2">
      <c r="A9" s="358" t="s">
        <v>1783</v>
      </c>
      <c r="B9" s="150"/>
      <c r="C9" s="150">
        <f>'capital 14.15'!D39</f>
        <v>0</v>
      </c>
      <c r="D9" s="150">
        <f>'capital 14.15'!I39</f>
        <v>0</v>
      </c>
      <c r="E9" s="150">
        <f>'capital 14.15'!L39</f>
        <v>0</v>
      </c>
      <c r="F9" s="62" t="s">
        <v>1784</v>
      </c>
      <c r="G9" s="373">
        <v>5000000</v>
      </c>
      <c r="H9" s="374">
        <f>'capital 14.15'!D707</f>
        <v>104175380</v>
      </c>
      <c r="I9" s="373">
        <f>'capital 14.15'!I707</f>
        <v>96305580</v>
      </c>
      <c r="J9" s="373">
        <f>'capital 14.15'!L707</f>
        <v>67595010</v>
      </c>
    </row>
    <row r="10" spans="1:10" x14ac:dyDescent="0.2">
      <c r="A10" s="358" t="s">
        <v>1785</v>
      </c>
      <c r="B10" s="375"/>
      <c r="C10" s="150">
        <f>'capital 14.15'!D95</f>
        <v>10429000</v>
      </c>
      <c r="D10" s="150">
        <f>'capital 14.15'!I95</f>
        <v>5051360</v>
      </c>
      <c r="E10" s="150">
        <f>'capital 14.15'!L95</f>
        <v>5326680</v>
      </c>
      <c r="F10" s="3" t="s">
        <v>1786</v>
      </c>
      <c r="G10" s="376"/>
      <c r="H10" s="377">
        <f>'capital 14.15'!E707</f>
        <v>1500000</v>
      </c>
      <c r="I10" s="17">
        <v>0</v>
      </c>
      <c r="J10" s="17">
        <v>0</v>
      </c>
    </row>
    <row r="11" spans="1:10" ht="16.149999999999999" customHeight="1" x14ac:dyDescent="0.2">
      <c r="A11" s="358" t="s">
        <v>1787</v>
      </c>
      <c r="B11" s="107">
        <v>120000</v>
      </c>
      <c r="C11" s="150">
        <f>'capital 14.15'!D124</f>
        <v>1600000</v>
      </c>
      <c r="D11" s="150">
        <f>'capital 14.15'!I124</f>
        <v>0</v>
      </c>
      <c r="E11" s="150">
        <f>'capital 14.15'!L124</f>
        <v>0</v>
      </c>
      <c r="F11" s="62" t="s">
        <v>1788</v>
      </c>
      <c r="G11" s="378">
        <v>27500000</v>
      </c>
      <c r="H11" s="379">
        <v>21500000</v>
      </c>
      <c r="I11" s="373">
        <v>7500000</v>
      </c>
      <c r="J11" s="373">
        <v>0</v>
      </c>
    </row>
    <row r="12" spans="1:10" x14ac:dyDescent="0.2">
      <c r="A12" s="358" t="s">
        <v>49</v>
      </c>
      <c r="B12" s="150">
        <v>7117470</v>
      </c>
      <c r="C12" s="150">
        <f>'capital 14.15'!D498</f>
        <v>55549890</v>
      </c>
      <c r="D12" s="150">
        <f>'capital 14.15'!I498</f>
        <v>80996810</v>
      </c>
      <c r="E12" s="150">
        <f>'capital 14.15'!L498</f>
        <v>42779330</v>
      </c>
      <c r="F12" s="60" t="s">
        <v>1670</v>
      </c>
      <c r="G12" s="373"/>
      <c r="H12" s="379">
        <v>6000000</v>
      </c>
      <c r="I12" s="373">
        <v>0</v>
      </c>
      <c r="J12" s="373">
        <v>0</v>
      </c>
    </row>
    <row r="13" spans="1:10" x14ac:dyDescent="0.2">
      <c r="A13" s="287" t="s">
        <v>1789</v>
      </c>
      <c r="B13" s="150"/>
      <c r="C13" s="150"/>
      <c r="D13" s="150"/>
      <c r="E13" s="150"/>
      <c r="F13" s="64"/>
      <c r="G13" s="373"/>
      <c r="H13" s="379"/>
      <c r="I13" s="73"/>
      <c r="J13" s="73"/>
    </row>
    <row r="14" spans="1:10" x14ac:dyDescent="0.2">
      <c r="A14" s="358" t="s">
        <v>1790</v>
      </c>
      <c r="B14" s="150">
        <v>12600000</v>
      </c>
      <c r="C14" s="150">
        <f>'capital 14.15'!D578</f>
        <v>43170000</v>
      </c>
      <c r="D14" s="150">
        <f>'capital 14.15'!I578</f>
        <v>29365810</v>
      </c>
      <c r="E14" s="150">
        <f>'capital 14.15'!L578</f>
        <v>43222000</v>
      </c>
      <c r="F14" s="380" t="s">
        <v>1791</v>
      </c>
      <c r="G14" s="381"/>
      <c r="H14" s="379"/>
      <c r="I14" s="73"/>
      <c r="J14" s="73"/>
    </row>
    <row r="15" spans="1:10" x14ac:dyDescent="0.2">
      <c r="A15" s="358" t="s">
        <v>1792</v>
      </c>
      <c r="B15" s="150">
        <v>42131120</v>
      </c>
      <c r="C15" s="150">
        <f>'capital 14.15'!D607</f>
        <v>46899110</v>
      </c>
      <c r="D15" s="150">
        <f>'capital 14.15'!I607</f>
        <v>1040500</v>
      </c>
      <c r="E15" s="150">
        <f>'capital 14.15'!L607</f>
        <v>1015000</v>
      </c>
      <c r="F15" s="62" t="s">
        <v>1793</v>
      </c>
      <c r="G15" s="376"/>
      <c r="H15" s="379"/>
      <c r="I15" s="373"/>
      <c r="J15" s="373"/>
    </row>
    <row r="16" spans="1:10" x14ac:dyDescent="0.2">
      <c r="A16" s="358" t="s">
        <v>1794</v>
      </c>
      <c r="B16" s="150">
        <v>14374710</v>
      </c>
      <c r="C16" s="150">
        <f>'capital 14.15'!D645</f>
        <v>16260230</v>
      </c>
      <c r="D16" s="150">
        <f>'capital 14.15'!I645</f>
        <v>3424000</v>
      </c>
      <c r="E16" s="150">
        <f>'capital 14.15'!L645</f>
        <v>2400000</v>
      </c>
      <c r="F16" s="62" t="s">
        <v>1795</v>
      </c>
      <c r="G16" s="373">
        <v>34500000</v>
      </c>
      <c r="H16" s="379">
        <v>7000000</v>
      </c>
      <c r="I16" s="107">
        <v>20000000</v>
      </c>
      <c r="J16" s="107">
        <v>21000000</v>
      </c>
    </row>
    <row r="17" spans="1:10" x14ac:dyDescent="0.2">
      <c r="A17" s="358" t="s">
        <v>1796</v>
      </c>
      <c r="B17" s="107">
        <v>34500000</v>
      </c>
      <c r="C17" s="150">
        <f>'capital 14.15'!D541</f>
        <v>16555000</v>
      </c>
      <c r="D17" s="150">
        <f>'capital 14.15'!I541</f>
        <v>44067400</v>
      </c>
      <c r="E17" s="150">
        <f>'capital 14.15'!L541</f>
        <v>37038000</v>
      </c>
      <c r="F17" s="62" t="s">
        <v>45</v>
      </c>
      <c r="G17" s="378">
        <v>42497300</v>
      </c>
      <c r="H17" s="379">
        <v>40030750</v>
      </c>
      <c r="I17" s="373">
        <v>41380800</v>
      </c>
      <c r="J17" s="373">
        <v>43222000</v>
      </c>
    </row>
    <row r="18" spans="1:10" x14ac:dyDescent="0.2">
      <c r="A18" s="358" t="s">
        <v>1797</v>
      </c>
      <c r="B18" s="150"/>
      <c r="C18" s="150">
        <v>0</v>
      </c>
      <c r="D18" s="150">
        <v>0</v>
      </c>
      <c r="E18" s="150">
        <v>0</v>
      </c>
      <c r="F18" s="87" t="s">
        <v>1336</v>
      </c>
      <c r="G18" s="376">
        <v>11000000</v>
      </c>
      <c r="H18" s="379">
        <v>11000000</v>
      </c>
      <c r="I18" s="373">
        <v>0</v>
      </c>
      <c r="J18" s="373"/>
    </row>
    <row r="19" spans="1:10" x14ac:dyDescent="0.2">
      <c r="A19" s="358" t="s">
        <v>1798</v>
      </c>
      <c r="B19" s="150"/>
      <c r="C19" s="150">
        <f>'capital 14.15'!D556</f>
        <v>76500</v>
      </c>
      <c r="D19" s="150">
        <f>'capital 14.15'!I556</f>
        <v>540500</v>
      </c>
      <c r="E19" s="150">
        <f>'capital 14.15'!L556</f>
        <v>36000</v>
      </c>
      <c r="F19" s="64" t="s">
        <v>253</v>
      </c>
      <c r="G19" s="373"/>
      <c r="H19" s="379">
        <v>0</v>
      </c>
      <c r="I19" s="373">
        <v>0</v>
      </c>
      <c r="J19" s="373">
        <v>2000000</v>
      </c>
    </row>
    <row r="20" spans="1:10" x14ac:dyDescent="0.2">
      <c r="A20" s="358" t="s">
        <v>14</v>
      </c>
      <c r="B20" s="150"/>
      <c r="C20" s="150">
        <f>'capital 14.15'!D586</f>
        <v>1612000</v>
      </c>
      <c r="D20" s="150">
        <f>'capital 14.15'!I586</f>
        <v>0</v>
      </c>
      <c r="E20" s="150">
        <f>'capital 14.15'!L586</f>
        <v>0</v>
      </c>
      <c r="F20" s="62" t="s">
        <v>1288</v>
      </c>
      <c r="G20" s="373">
        <v>2700000</v>
      </c>
      <c r="H20" s="379">
        <v>17700000</v>
      </c>
      <c r="I20" s="150"/>
      <c r="J20" s="150"/>
    </row>
    <row r="21" spans="1:10" x14ac:dyDescent="0.2">
      <c r="A21" s="358" t="s">
        <v>42</v>
      </c>
      <c r="B21" s="150">
        <v>11000000</v>
      </c>
      <c r="C21" s="150">
        <f>'capital 14.15'!D564</f>
        <v>15403500</v>
      </c>
      <c r="D21" s="150">
        <f>'capital 14.15'!I564</f>
        <v>500000</v>
      </c>
      <c r="E21" s="150">
        <f>'capital 14.15'!L564</f>
        <v>0</v>
      </c>
      <c r="F21" s="62" t="s">
        <v>194</v>
      </c>
      <c r="G21" s="373"/>
      <c r="H21" s="377">
        <v>0</v>
      </c>
      <c r="I21" s="150">
        <v>0</v>
      </c>
      <c r="J21" s="150"/>
    </row>
    <row r="22" spans="1:10" x14ac:dyDescent="0.2">
      <c r="A22" s="358"/>
      <c r="B22" s="150"/>
      <c r="C22" s="150"/>
      <c r="D22" s="150"/>
      <c r="E22" s="150"/>
      <c r="F22" s="62" t="s">
        <v>1563</v>
      </c>
      <c r="G22" s="376">
        <v>3000000</v>
      </c>
      <c r="H22" s="379"/>
      <c r="I22" s="150"/>
      <c r="J22" s="150"/>
    </row>
    <row r="23" spans="1:10" x14ac:dyDescent="0.2">
      <c r="A23" s="358" t="s">
        <v>1799</v>
      </c>
      <c r="B23" s="150">
        <v>4354000</v>
      </c>
      <c r="C23" s="150">
        <f>'capital 14.15'!D663</f>
        <v>1150900</v>
      </c>
      <c r="D23" s="150">
        <f>'capital 14.15'!I663</f>
        <v>0</v>
      </c>
      <c r="E23" s="150">
        <f>'capital 14.15'!L663</f>
        <v>0</v>
      </c>
      <c r="F23" s="62" t="s">
        <v>480</v>
      </c>
      <c r="G23" s="373"/>
      <c r="H23" s="379"/>
      <c r="I23" s="150"/>
      <c r="J23" s="150"/>
    </row>
    <row r="24" spans="1:10" x14ac:dyDescent="0.2">
      <c r="A24" s="358" t="s">
        <v>1800</v>
      </c>
      <c r="B24" s="375"/>
      <c r="C24" s="150">
        <f>'capital 14.15'!D705</f>
        <v>200000</v>
      </c>
      <c r="D24" s="150">
        <f>'capital 14.15'!I705</f>
        <v>200000</v>
      </c>
      <c r="E24" s="150">
        <f>'capital 14.15'!L705</f>
        <v>2000000</v>
      </c>
      <c r="F24" s="62" t="s">
        <v>1801</v>
      </c>
      <c r="G24" s="373"/>
      <c r="H24" s="379"/>
      <c r="I24" s="150"/>
      <c r="J24" s="150"/>
    </row>
    <row r="25" spans="1:10" x14ac:dyDescent="0.2">
      <c r="A25" s="358" t="s">
        <v>1802</v>
      </c>
      <c r="B25" s="150"/>
      <c r="C25" s="150"/>
      <c r="D25" s="150"/>
      <c r="E25" s="150"/>
      <c r="F25" s="62" t="s">
        <v>523</v>
      </c>
      <c r="G25" s="150"/>
      <c r="H25" s="379"/>
      <c r="I25" s="73"/>
      <c r="J25" s="73"/>
    </row>
    <row r="26" spans="1:10" x14ac:dyDescent="0.2">
      <c r="A26" s="358" t="s">
        <v>27</v>
      </c>
      <c r="B26" s="150"/>
      <c r="C26" s="150"/>
      <c r="D26" s="150"/>
      <c r="E26" s="150"/>
      <c r="F26" s="64" t="s">
        <v>1803</v>
      </c>
      <c r="G26" s="107"/>
      <c r="H26" s="382"/>
      <c r="I26" s="73"/>
      <c r="J26" s="73"/>
    </row>
    <row r="27" spans="1:10" x14ac:dyDescent="0.2">
      <c r="A27" s="358"/>
      <c r="B27" s="17"/>
      <c r="C27" s="150"/>
      <c r="D27" s="150"/>
      <c r="E27" s="150"/>
      <c r="F27" s="64" t="s">
        <v>1804</v>
      </c>
      <c r="G27" s="107"/>
      <c r="H27" s="107">
        <v>0</v>
      </c>
      <c r="J27" s="17"/>
    </row>
    <row r="28" spans="1:10" x14ac:dyDescent="0.2">
      <c r="A28" s="358" t="s">
        <v>27</v>
      </c>
      <c r="B28" s="73"/>
      <c r="C28" s="150"/>
      <c r="D28" s="150"/>
      <c r="E28" s="150"/>
      <c r="F28" s="64" t="s">
        <v>55</v>
      </c>
      <c r="G28" s="107"/>
      <c r="H28" s="17"/>
      <c r="J28" s="17"/>
    </row>
    <row r="29" spans="1:10" x14ac:dyDescent="0.2">
      <c r="A29" s="358"/>
      <c r="B29" s="73"/>
      <c r="C29" s="150"/>
      <c r="D29" s="150"/>
      <c r="E29" s="150"/>
      <c r="F29" s="64" t="s">
        <v>47</v>
      </c>
      <c r="G29" s="17"/>
      <c r="H29" s="17"/>
      <c r="I29" s="377">
        <v>0</v>
      </c>
      <c r="J29" s="17"/>
    </row>
    <row r="30" spans="1:10" x14ac:dyDescent="0.2">
      <c r="A30" s="358" t="s">
        <v>27</v>
      </c>
      <c r="B30" s="150" t="s">
        <v>27</v>
      </c>
      <c r="C30" s="150"/>
      <c r="D30" s="150"/>
      <c r="E30" s="150"/>
      <c r="F30" s="64"/>
      <c r="G30" s="17"/>
      <c r="H30" s="107"/>
      <c r="I30" s="377"/>
      <c r="J30" s="107"/>
    </row>
    <row r="31" spans="1:10" x14ac:dyDescent="0.2">
      <c r="A31" s="358"/>
      <c r="B31" s="150"/>
      <c r="C31" s="150"/>
      <c r="D31" s="150"/>
      <c r="E31" s="150"/>
      <c r="G31" s="17"/>
      <c r="H31" s="17"/>
      <c r="J31" s="17"/>
    </row>
    <row r="32" spans="1:10" x14ac:dyDescent="0.2">
      <c r="A32" s="358"/>
      <c r="B32" s="150"/>
      <c r="C32" s="150"/>
      <c r="D32" s="150"/>
      <c r="E32" s="150"/>
      <c r="F32" s="60"/>
      <c r="G32" s="150"/>
      <c r="H32" s="150"/>
      <c r="I32" s="131"/>
      <c r="J32" s="73"/>
    </row>
    <row r="33" spans="1:10" x14ac:dyDescent="0.2">
      <c r="A33" s="358"/>
      <c r="B33" s="150"/>
      <c r="C33" s="150"/>
      <c r="D33" s="150"/>
      <c r="E33" s="150"/>
      <c r="F33" s="62" t="s">
        <v>27</v>
      </c>
      <c r="G33" s="107" t="s">
        <v>27</v>
      </c>
      <c r="H33" s="17"/>
      <c r="J33" s="17"/>
    </row>
    <row r="34" spans="1:10" x14ac:dyDescent="0.2">
      <c r="A34" s="358"/>
      <c r="B34" s="150"/>
      <c r="C34" s="150"/>
      <c r="D34" s="150"/>
      <c r="E34" s="150"/>
      <c r="F34" s="62" t="s">
        <v>27</v>
      </c>
      <c r="G34" s="17"/>
      <c r="H34" s="17"/>
      <c r="J34" s="17"/>
    </row>
    <row r="35" spans="1:10" x14ac:dyDescent="0.2">
      <c r="A35" s="358"/>
      <c r="B35" s="383"/>
      <c r="C35" s="150"/>
      <c r="D35" s="150"/>
      <c r="E35" s="150"/>
      <c r="F35" s="64" t="s">
        <v>27</v>
      </c>
      <c r="G35" s="383" t="s">
        <v>27</v>
      </c>
      <c r="H35" s="384" t="s">
        <v>27</v>
      </c>
      <c r="I35" s="73"/>
      <c r="J35" s="385"/>
    </row>
    <row r="36" spans="1:10" ht="13.5" thickBot="1" x14ac:dyDescent="0.25">
      <c r="A36" s="386"/>
      <c r="B36" s="387">
        <f>SUM(B9:B35)</f>
        <v>126197300</v>
      </c>
      <c r="C36" s="387">
        <f>SUM(C9:C35)</f>
        <v>208906130</v>
      </c>
      <c r="D36" s="388">
        <f>SUM(D9:D35)</f>
        <v>165186380</v>
      </c>
      <c r="E36" s="388">
        <f>SUM(E9:E35)</f>
        <v>133817010</v>
      </c>
      <c r="F36" s="62"/>
      <c r="G36" s="388">
        <f>SUM(G9:G35)</f>
        <v>126197300</v>
      </c>
      <c r="H36" s="389">
        <f>SUM(H9:H35)</f>
        <v>208906130</v>
      </c>
      <c r="I36" s="388">
        <f>SUM(I9:I35)</f>
        <v>165186380</v>
      </c>
      <c r="J36" s="388">
        <f>SUM(J9:J35)</f>
        <v>133817010</v>
      </c>
    </row>
    <row r="37" spans="1:10" x14ac:dyDescent="0.2">
      <c r="A37" s="390"/>
      <c r="B37" s="370" t="s">
        <v>27</v>
      </c>
      <c r="C37" s="370"/>
      <c r="D37" s="391"/>
      <c r="E37" s="73"/>
      <c r="F37" s="131"/>
      <c r="G37" s="392"/>
      <c r="H37" s="370"/>
      <c r="I37" s="370"/>
      <c r="J37" s="73"/>
    </row>
    <row r="38" spans="1:10" x14ac:dyDescent="0.2">
      <c r="A38" s="358" t="s">
        <v>27</v>
      </c>
      <c r="B38" s="150"/>
      <c r="C38" s="150"/>
      <c r="D38" s="150"/>
      <c r="E38" s="150"/>
      <c r="F38" s="62"/>
      <c r="G38" s="375"/>
      <c r="H38" s="375" t="s">
        <v>27</v>
      </c>
      <c r="I38" s="375"/>
      <c r="J38" s="375"/>
    </row>
    <row r="39" spans="1:10" x14ac:dyDescent="0.2">
      <c r="A39" s="358" t="s">
        <v>27</v>
      </c>
      <c r="B39" s="150" t="s">
        <v>27</v>
      </c>
      <c r="C39" s="73"/>
      <c r="D39" s="73"/>
      <c r="E39" s="73"/>
      <c r="F39" s="62"/>
      <c r="G39" s="393"/>
      <c r="H39" s="73"/>
      <c r="I39" s="17"/>
      <c r="J39" s="17"/>
    </row>
    <row r="40" spans="1:10" ht="13.5" thickBot="1" x14ac:dyDescent="0.25">
      <c r="A40" s="394" t="s">
        <v>1805</v>
      </c>
      <c r="B40" s="395" t="s">
        <v>27</v>
      </c>
      <c r="C40" s="395"/>
      <c r="D40" s="395"/>
      <c r="E40" s="395"/>
      <c r="F40" s="353"/>
      <c r="G40" s="396"/>
      <c r="H40" s="395"/>
      <c r="I40" s="397"/>
      <c r="J40" s="397"/>
    </row>
    <row r="41" spans="1:10" x14ac:dyDescent="0.2">
      <c r="A41" s="3"/>
      <c r="G41" s="398"/>
      <c r="H41" s="3"/>
    </row>
    <row r="42" spans="1:10" x14ac:dyDescent="0.2">
      <c r="G42" s="6">
        <f>B36-G36</f>
        <v>0</v>
      </c>
      <c r="H42" s="6">
        <f>C36-H36</f>
        <v>0</v>
      </c>
      <c r="I42" s="6">
        <f>D36-I36</f>
        <v>0</v>
      </c>
      <c r="J42" s="6">
        <f>E36-J36</f>
        <v>0</v>
      </c>
    </row>
    <row r="43" spans="1:10" x14ac:dyDescent="0.2">
      <c r="A43" s="3"/>
      <c r="G43" s="3"/>
      <c r="H43" s="3"/>
      <c r="I43" s="3"/>
    </row>
    <row r="44" spans="1:10" x14ac:dyDescent="0.2">
      <c r="A44" s="3"/>
      <c r="G44" s="3"/>
      <c r="H44" s="3"/>
      <c r="I44" s="3"/>
    </row>
    <row r="45" spans="1:10" x14ac:dyDescent="0.2">
      <c r="A45" s="3"/>
      <c r="G45" s="3"/>
      <c r="H45" s="3"/>
      <c r="I45" s="3"/>
    </row>
    <row r="46" spans="1:10" x14ac:dyDescent="0.2">
      <c r="A46" s="3"/>
      <c r="G46" s="3"/>
      <c r="H46" s="3"/>
      <c r="I46" s="3"/>
    </row>
    <row r="47" spans="1:10" x14ac:dyDescent="0.2">
      <c r="A47" s="3"/>
      <c r="G47" s="3"/>
      <c r="H47" s="3"/>
      <c r="I47" s="3"/>
    </row>
    <row r="48" spans="1:10" x14ac:dyDescent="0.2">
      <c r="A48" s="3"/>
      <c r="G48" s="3"/>
      <c r="H48" s="3"/>
      <c r="I48" s="3"/>
    </row>
    <row r="49" spans="1:9" x14ac:dyDescent="0.2">
      <c r="A49" s="3"/>
      <c r="G49" s="3"/>
      <c r="H49" s="3"/>
      <c r="I49" s="3"/>
    </row>
    <row r="50" spans="1:9" x14ac:dyDescent="0.2">
      <c r="A50" s="3"/>
      <c r="G50" s="3"/>
      <c r="H50" s="3"/>
      <c r="I50" s="3"/>
    </row>
    <row r="51" spans="1:9" x14ac:dyDescent="0.2">
      <c r="A51" s="3"/>
      <c r="G51" s="3"/>
      <c r="H51" s="3"/>
      <c r="I51" s="3"/>
    </row>
    <row r="52" spans="1:9" x14ac:dyDescent="0.2">
      <c r="A52" s="3"/>
      <c r="G52" s="3"/>
      <c r="H52" s="3"/>
      <c r="I52" s="3"/>
    </row>
    <row r="53" spans="1:9" x14ac:dyDescent="0.2">
      <c r="A53" s="3"/>
      <c r="G53" s="3"/>
      <c r="H53" s="3"/>
      <c r="I53" s="3"/>
    </row>
    <row r="54" spans="1:9" x14ac:dyDescent="0.2">
      <c r="A54" s="3"/>
      <c r="G54" s="3"/>
      <c r="H54" s="3"/>
      <c r="I54" s="3"/>
    </row>
    <row r="55" spans="1:9" x14ac:dyDescent="0.2">
      <c r="A55" s="3"/>
      <c r="G55" s="3"/>
      <c r="H55" s="3"/>
      <c r="I55" s="3"/>
    </row>
    <row r="56" spans="1:9" x14ac:dyDescent="0.2">
      <c r="A56" s="3"/>
      <c r="G56" s="3"/>
      <c r="H56" s="3"/>
      <c r="I56" s="3"/>
    </row>
    <row r="57" spans="1:9" x14ac:dyDescent="0.2">
      <c r="A57" s="3"/>
      <c r="G57" s="3"/>
      <c r="H57" s="3"/>
      <c r="I57" s="3"/>
    </row>
    <row r="58" spans="1:9" x14ac:dyDescent="0.2">
      <c r="A58" s="3"/>
      <c r="G58" s="3"/>
      <c r="H58" s="3"/>
      <c r="I58" s="3"/>
    </row>
    <row r="59" spans="1:9" x14ac:dyDescent="0.2">
      <c r="A59" s="3"/>
      <c r="G59" s="3"/>
      <c r="H59" s="3"/>
      <c r="I59" s="3"/>
    </row>
    <row r="60" spans="1:9" x14ac:dyDescent="0.2">
      <c r="A60" s="3"/>
      <c r="G60" s="3"/>
      <c r="H60" s="3"/>
      <c r="I60" s="3"/>
    </row>
    <row r="61" spans="1:9" x14ac:dyDescent="0.2">
      <c r="A61" s="3"/>
      <c r="G61" s="3"/>
      <c r="H61" s="3"/>
      <c r="I61" s="3"/>
    </row>
    <row r="62" spans="1:9" x14ac:dyDescent="0.2">
      <c r="A62" s="3"/>
      <c r="G62" s="3"/>
      <c r="H62" s="3"/>
      <c r="I62" s="3"/>
    </row>
    <row r="63" spans="1:9" x14ac:dyDescent="0.2">
      <c r="A63" s="3"/>
      <c r="G63" s="3"/>
      <c r="H63" s="3"/>
      <c r="I63" s="3"/>
    </row>
    <row r="64" spans="1:9" x14ac:dyDescent="0.2">
      <c r="A64" s="3"/>
      <c r="G64" s="3"/>
      <c r="H64" s="3"/>
      <c r="I64" s="3"/>
    </row>
    <row r="65" spans="1:9" x14ac:dyDescent="0.2">
      <c r="A65" s="3"/>
      <c r="G65" s="3"/>
      <c r="H65" s="3"/>
      <c r="I65" s="3"/>
    </row>
    <row r="66" spans="1:9" x14ac:dyDescent="0.2">
      <c r="A66" s="3"/>
      <c r="G66" s="3"/>
      <c r="H66" s="3"/>
      <c r="I66" s="3"/>
    </row>
    <row r="67" spans="1:9" x14ac:dyDescent="0.2">
      <c r="A67" s="3"/>
      <c r="G67" s="3"/>
      <c r="H67" s="3"/>
      <c r="I67" s="3"/>
    </row>
    <row r="68" spans="1:9" x14ac:dyDescent="0.2">
      <c r="A68" s="3"/>
      <c r="G68" s="3"/>
      <c r="H68" s="3"/>
      <c r="I68" s="3"/>
    </row>
    <row r="69" spans="1:9" x14ac:dyDescent="0.2">
      <c r="A69" s="3"/>
      <c r="G69" s="3"/>
      <c r="H69" s="3"/>
      <c r="I69" s="3"/>
    </row>
    <row r="70" spans="1:9" x14ac:dyDescent="0.2">
      <c r="A70" s="3"/>
      <c r="G70" s="3"/>
      <c r="H70" s="3"/>
      <c r="I70" s="3"/>
    </row>
    <row r="71" spans="1:9" x14ac:dyDescent="0.2">
      <c r="A71" s="3"/>
      <c r="G71" s="3"/>
      <c r="H71" s="3"/>
      <c r="I71" s="3"/>
    </row>
    <row r="72" spans="1:9" x14ac:dyDescent="0.2">
      <c r="A72" s="3"/>
      <c r="G72" s="3"/>
      <c r="H72" s="3"/>
      <c r="I72" s="3"/>
    </row>
    <row r="73" spans="1:9" x14ac:dyDescent="0.2">
      <c r="A73" s="3"/>
      <c r="G73" s="3"/>
      <c r="H73" s="3"/>
      <c r="I73" s="3"/>
    </row>
    <row r="74" spans="1:9" x14ac:dyDescent="0.2">
      <c r="A74" s="3"/>
      <c r="G74" s="3"/>
      <c r="H74" s="3"/>
      <c r="I74" s="3"/>
    </row>
    <row r="75" spans="1:9" x14ac:dyDescent="0.2">
      <c r="A75" s="3"/>
      <c r="G75" s="3"/>
      <c r="H75" s="3"/>
      <c r="I75" s="3"/>
    </row>
    <row r="76" spans="1:9" x14ac:dyDescent="0.2">
      <c r="A76" s="3"/>
      <c r="G76" s="3"/>
      <c r="H76" s="3"/>
      <c r="I76" s="3"/>
    </row>
    <row r="77" spans="1:9" x14ac:dyDescent="0.2">
      <c r="A77" s="3"/>
      <c r="G77" s="3"/>
      <c r="H77" s="3"/>
      <c r="I77" s="3"/>
    </row>
    <row r="78" spans="1:9" x14ac:dyDescent="0.2">
      <c r="A78" s="3"/>
      <c r="G78" s="3"/>
      <c r="H78" s="3"/>
      <c r="I78" s="3"/>
    </row>
    <row r="79" spans="1:9" x14ac:dyDescent="0.2">
      <c r="A79" s="3"/>
      <c r="G79" s="3"/>
      <c r="H79" s="3"/>
      <c r="I79" s="3"/>
    </row>
    <row r="80" spans="1:9" x14ac:dyDescent="0.2">
      <c r="A80" s="3"/>
      <c r="G80" s="3"/>
      <c r="H80" s="3"/>
      <c r="I80" s="3"/>
    </row>
    <row r="81" spans="1:9" x14ac:dyDescent="0.2">
      <c r="A81" s="3"/>
      <c r="G81" s="3"/>
      <c r="H81" s="3"/>
      <c r="I81" s="3"/>
    </row>
    <row r="82" spans="1:9" x14ac:dyDescent="0.2">
      <c r="A82" s="3"/>
      <c r="G82" s="3"/>
      <c r="H82" s="3"/>
      <c r="I82" s="3"/>
    </row>
    <row r="83" spans="1:9" x14ac:dyDescent="0.2">
      <c r="A83" s="3"/>
      <c r="G83" s="3"/>
      <c r="H83" s="3"/>
      <c r="I83" s="3"/>
    </row>
    <row r="84" spans="1:9" x14ac:dyDescent="0.2">
      <c r="A84" s="3"/>
      <c r="G84" s="3"/>
      <c r="H84" s="3"/>
      <c r="I84" s="3"/>
    </row>
    <row r="85" spans="1:9" x14ac:dyDescent="0.2">
      <c r="A85" s="3"/>
      <c r="G85" s="3"/>
      <c r="H85" s="3"/>
      <c r="I85" s="3"/>
    </row>
    <row r="86" spans="1:9" x14ac:dyDescent="0.2">
      <c r="A86" s="3"/>
      <c r="G86" s="3"/>
      <c r="H86" s="3"/>
      <c r="I86" s="3"/>
    </row>
    <row r="87" spans="1:9" x14ac:dyDescent="0.2">
      <c r="A87" s="3"/>
      <c r="G87" s="3"/>
      <c r="H87" s="3"/>
      <c r="I87" s="3"/>
    </row>
    <row r="88" spans="1:9" x14ac:dyDescent="0.2">
      <c r="A88" s="3"/>
      <c r="G88" s="3"/>
      <c r="H88" s="3"/>
      <c r="I88" s="3"/>
    </row>
    <row r="89" spans="1:9" x14ac:dyDescent="0.2">
      <c r="A89" s="3"/>
      <c r="G89" s="3"/>
      <c r="H89" s="3"/>
      <c r="I89" s="3"/>
    </row>
    <row r="90" spans="1:9" x14ac:dyDescent="0.2">
      <c r="A90" s="3"/>
      <c r="G90" s="3"/>
      <c r="H90" s="3"/>
      <c r="I90" s="3"/>
    </row>
    <row r="91" spans="1:9" x14ac:dyDescent="0.2">
      <c r="A91" s="3"/>
      <c r="G91" s="3"/>
      <c r="H91" s="3"/>
      <c r="I91" s="3"/>
    </row>
    <row r="92" spans="1:9" x14ac:dyDescent="0.2">
      <c r="A92" s="3"/>
      <c r="G92" s="3"/>
      <c r="H92" s="3"/>
      <c r="I92" s="3"/>
    </row>
    <row r="93" spans="1:9" x14ac:dyDescent="0.2">
      <c r="A93" s="3"/>
      <c r="G93" s="3"/>
      <c r="H93" s="3"/>
      <c r="I93" s="3"/>
    </row>
    <row r="94" spans="1:9" x14ac:dyDescent="0.2">
      <c r="A94" s="3"/>
      <c r="G94" s="3"/>
      <c r="H94" s="3"/>
      <c r="I94" s="3"/>
    </row>
    <row r="95" spans="1:9" x14ac:dyDescent="0.2">
      <c r="A95" s="3"/>
      <c r="G95" s="3"/>
      <c r="H95" s="3"/>
      <c r="I95" s="3"/>
    </row>
    <row r="96" spans="1:9" x14ac:dyDescent="0.2">
      <c r="A96" s="3"/>
      <c r="G96" s="3"/>
      <c r="H96" s="3"/>
      <c r="I96" s="3"/>
    </row>
    <row r="97" spans="1:9" x14ac:dyDescent="0.2">
      <c r="A97" s="3"/>
      <c r="G97" s="3"/>
      <c r="H97" s="3"/>
      <c r="I97" s="3"/>
    </row>
    <row r="98" spans="1:9" x14ac:dyDescent="0.2">
      <c r="A98" s="3"/>
      <c r="G98" s="3"/>
      <c r="H98" s="3"/>
      <c r="I98" s="3"/>
    </row>
    <row r="99" spans="1:9" x14ac:dyDescent="0.2">
      <c r="A99" s="3"/>
      <c r="G99" s="3"/>
      <c r="H99" s="3"/>
      <c r="I99" s="3"/>
    </row>
    <row r="100" spans="1:9" x14ac:dyDescent="0.2">
      <c r="A100" s="3"/>
      <c r="G100" s="3"/>
      <c r="H100" s="3"/>
      <c r="I100" s="3"/>
    </row>
    <row r="101" spans="1:9" x14ac:dyDescent="0.2">
      <c r="A101" s="3"/>
      <c r="G101" s="3"/>
      <c r="H101" s="3"/>
      <c r="I101" s="3"/>
    </row>
    <row r="102" spans="1:9" x14ac:dyDescent="0.2">
      <c r="A102" s="3"/>
      <c r="G102" s="3"/>
      <c r="H102" s="3"/>
      <c r="I102" s="3"/>
    </row>
    <row r="103" spans="1:9" x14ac:dyDescent="0.2">
      <c r="A103" s="3"/>
      <c r="G103" s="3"/>
      <c r="H103" s="3"/>
      <c r="I103" s="3"/>
    </row>
    <row r="104" spans="1:9" x14ac:dyDescent="0.2">
      <c r="A104" s="3"/>
      <c r="G104" s="3"/>
      <c r="H104" s="3"/>
      <c r="I104" s="3"/>
    </row>
    <row r="105" spans="1:9" x14ac:dyDescent="0.2">
      <c r="A105" s="3"/>
      <c r="G105" s="3"/>
      <c r="H105" s="3"/>
      <c r="I105" s="3"/>
    </row>
    <row r="106" spans="1:9" x14ac:dyDescent="0.2">
      <c r="A106" s="3"/>
      <c r="G106" s="3"/>
      <c r="H106" s="3"/>
      <c r="I106" s="3"/>
    </row>
    <row r="107" spans="1:9" x14ac:dyDescent="0.2">
      <c r="A107" s="3"/>
      <c r="G107" s="3"/>
      <c r="H107" s="3"/>
      <c r="I107" s="3"/>
    </row>
    <row r="108" spans="1:9" x14ac:dyDescent="0.2">
      <c r="A108" s="3"/>
      <c r="G108" s="3"/>
      <c r="H108" s="3"/>
      <c r="I108" s="3"/>
    </row>
    <row r="109" spans="1:9" x14ac:dyDescent="0.2">
      <c r="A109" s="3"/>
      <c r="G109" s="3"/>
      <c r="H109" s="3"/>
      <c r="I109" s="3"/>
    </row>
    <row r="110" spans="1:9" x14ac:dyDescent="0.2">
      <c r="A110" s="3"/>
      <c r="G110" s="3"/>
      <c r="H110" s="3"/>
      <c r="I110" s="3"/>
    </row>
    <row r="111" spans="1:9" x14ac:dyDescent="0.2">
      <c r="A111" s="3"/>
      <c r="G111" s="3"/>
      <c r="H111" s="3"/>
      <c r="I111" s="3"/>
    </row>
    <row r="112" spans="1:9" x14ac:dyDescent="0.2">
      <c r="A112" s="3"/>
      <c r="G112" s="3"/>
      <c r="H112" s="3"/>
      <c r="I112" s="3"/>
    </row>
    <row r="113" spans="1:9" x14ac:dyDescent="0.2">
      <c r="A113" s="3"/>
      <c r="G113" s="3"/>
      <c r="H113" s="3"/>
      <c r="I113" s="3"/>
    </row>
    <row r="114" spans="1:9" x14ac:dyDescent="0.2">
      <c r="A114" s="3"/>
      <c r="G114" s="3"/>
      <c r="H114" s="3"/>
      <c r="I114" s="3"/>
    </row>
    <row r="115" spans="1:9" x14ac:dyDescent="0.2">
      <c r="A115" s="3"/>
      <c r="G115" s="3"/>
      <c r="H115" s="3"/>
      <c r="I115" s="3"/>
    </row>
    <row r="116" spans="1:9" x14ac:dyDescent="0.2">
      <c r="A116" s="3"/>
      <c r="G116" s="3"/>
      <c r="H116" s="3"/>
      <c r="I116" s="3"/>
    </row>
    <row r="117" spans="1:9" x14ac:dyDescent="0.2">
      <c r="A117" s="3"/>
      <c r="G117" s="3"/>
      <c r="H117" s="3"/>
      <c r="I117" s="3"/>
    </row>
    <row r="118" spans="1:9" x14ac:dyDescent="0.2">
      <c r="A118" s="3"/>
      <c r="G118" s="3"/>
      <c r="H118" s="3"/>
      <c r="I118" s="3"/>
    </row>
    <row r="119" spans="1:9" x14ac:dyDescent="0.2">
      <c r="A119" s="3"/>
      <c r="G119" s="3"/>
      <c r="H119" s="3"/>
      <c r="I119" s="3"/>
    </row>
    <row r="120" spans="1:9" x14ac:dyDescent="0.2">
      <c r="A120" s="3"/>
      <c r="G120" s="3"/>
      <c r="H120" s="3"/>
      <c r="I120" s="3"/>
    </row>
    <row r="121" spans="1:9" x14ac:dyDescent="0.2">
      <c r="A121" s="3"/>
      <c r="G121" s="3"/>
      <c r="H121" s="3"/>
      <c r="I121" s="3"/>
    </row>
    <row r="122" spans="1:9" x14ac:dyDescent="0.2">
      <c r="A122" s="3"/>
      <c r="G122" s="3"/>
      <c r="H122" s="3"/>
      <c r="I122" s="3"/>
    </row>
    <row r="123" spans="1:9" x14ac:dyDescent="0.2">
      <c r="A123" s="3"/>
      <c r="G123" s="3"/>
      <c r="H123" s="3"/>
      <c r="I123" s="3"/>
    </row>
    <row r="124" spans="1:9" x14ac:dyDescent="0.2">
      <c r="A124" s="3"/>
      <c r="G124" s="3"/>
      <c r="H124" s="3"/>
      <c r="I124" s="3"/>
    </row>
    <row r="125" spans="1:9" x14ac:dyDescent="0.2">
      <c r="A125" s="3"/>
      <c r="G125" s="3"/>
      <c r="H125" s="3"/>
      <c r="I125" s="3"/>
    </row>
    <row r="126" spans="1:9" x14ac:dyDescent="0.2">
      <c r="A126" s="3"/>
      <c r="G126" s="3"/>
      <c r="H126" s="3"/>
      <c r="I126" s="3"/>
    </row>
    <row r="127" spans="1:9" x14ac:dyDescent="0.2">
      <c r="A127" s="3"/>
      <c r="G127" s="3"/>
      <c r="H127" s="3"/>
      <c r="I127" s="3"/>
    </row>
    <row r="128" spans="1:9" x14ac:dyDescent="0.2">
      <c r="A128" s="3"/>
      <c r="G128" s="3"/>
      <c r="H128" s="3"/>
      <c r="I128" s="3"/>
    </row>
    <row r="129" spans="1:9" x14ac:dyDescent="0.2">
      <c r="A129" s="3"/>
      <c r="G129" s="3"/>
      <c r="H129" s="3"/>
      <c r="I129" s="3"/>
    </row>
    <row r="130" spans="1:9" x14ac:dyDescent="0.2">
      <c r="A130" s="3"/>
      <c r="G130" s="3"/>
      <c r="H130" s="3"/>
      <c r="I130" s="3"/>
    </row>
    <row r="131" spans="1:9" x14ac:dyDescent="0.2">
      <c r="A131" s="3"/>
      <c r="G131" s="3"/>
      <c r="H131" s="3"/>
      <c r="I131" s="3"/>
    </row>
    <row r="132" spans="1:9" x14ac:dyDescent="0.2">
      <c r="A132" s="3"/>
      <c r="G132" s="3"/>
      <c r="H132" s="3"/>
      <c r="I132" s="3"/>
    </row>
    <row r="133" spans="1:9" x14ac:dyDescent="0.2">
      <c r="A133" s="3"/>
      <c r="G133" s="3"/>
      <c r="H133" s="3"/>
      <c r="I133" s="3"/>
    </row>
    <row r="134" spans="1:9" x14ac:dyDescent="0.2">
      <c r="A134" s="3"/>
      <c r="G134" s="3"/>
      <c r="H134" s="3"/>
      <c r="I134" s="3"/>
    </row>
    <row r="135" spans="1:9" x14ac:dyDescent="0.2">
      <c r="A135" s="3"/>
      <c r="G135" s="3"/>
      <c r="H135" s="3"/>
      <c r="I135" s="3"/>
    </row>
    <row r="136" spans="1:9" x14ac:dyDescent="0.2">
      <c r="A136" s="3"/>
      <c r="G136" s="3"/>
      <c r="H136" s="3"/>
      <c r="I136" s="3"/>
    </row>
    <row r="137" spans="1:9" x14ac:dyDescent="0.2">
      <c r="A137" s="3"/>
      <c r="G137" s="3"/>
      <c r="H137" s="3"/>
      <c r="I137" s="3"/>
    </row>
    <row r="138" spans="1:9" x14ac:dyDescent="0.2">
      <c r="A138" s="3"/>
      <c r="G138" s="3"/>
      <c r="H138" s="3"/>
      <c r="I138" s="3"/>
    </row>
    <row r="139" spans="1:9" x14ac:dyDescent="0.2">
      <c r="A139" s="3"/>
      <c r="G139" s="3"/>
      <c r="H139" s="3"/>
      <c r="I139" s="3"/>
    </row>
    <row r="140" spans="1:9" x14ac:dyDescent="0.2">
      <c r="A140" s="3"/>
      <c r="G140" s="3"/>
      <c r="H140" s="3"/>
      <c r="I140" s="3"/>
    </row>
    <row r="141" spans="1:9" x14ac:dyDescent="0.2">
      <c r="A141" s="3"/>
      <c r="G141" s="3"/>
      <c r="H141" s="3"/>
      <c r="I141" s="3"/>
    </row>
    <row r="142" spans="1:9" x14ac:dyDescent="0.2">
      <c r="A142" s="3"/>
      <c r="G142" s="3"/>
      <c r="H142" s="3"/>
      <c r="I142" s="3"/>
    </row>
    <row r="143" spans="1:9" x14ac:dyDescent="0.2">
      <c r="A143" s="3"/>
      <c r="G143" s="3"/>
      <c r="H143" s="3"/>
      <c r="I143" s="3"/>
    </row>
    <row r="144" spans="1:9" x14ac:dyDescent="0.2">
      <c r="A144" s="3"/>
      <c r="G144" s="3"/>
      <c r="H144" s="3"/>
      <c r="I144" s="3"/>
    </row>
    <row r="145" spans="1:9" x14ac:dyDescent="0.2">
      <c r="A145" s="3"/>
      <c r="G145" s="3"/>
      <c r="H145" s="3"/>
      <c r="I145" s="3"/>
    </row>
    <row r="146" spans="1:9" x14ac:dyDescent="0.2">
      <c r="A146" s="3"/>
      <c r="G146" s="3"/>
      <c r="H146" s="3"/>
      <c r="I146" s="3"/>
    </row>
    <row r="147" spans="1:9" x14ac:dyDescent="0.2">
      <c r="A147" s="3"/>
      <c r="G147" s="3"/>
      <c r="H147" s="3"/>
      <c r="I147" s="3"/>
    </row>
    <row r="148" spans="1:9" x14ac:dyDescent="0.2">
      <c r="A148" s="3"/>
      <c r="G148" s="3"/>
      <c r="H148" s="3"/>
      <c r="I148" s="3"/>
    </row>
    <row r="149" spans="1:9" x14ac:dyDescent="0.2">
      <c r="A149" s="3"/>
      <c r="G149" s="3"/>
      <c r="H149" s="3"/>
      <c r="I149" s="3"/>
    </row>
    <row r="150" spans="1:9" x14ac:dyDescent="0.2">
      <c r="A150" s="3"/>
      <c r="G150" s="3"/>
      <c r="H150" s="3"/>
      <c r="I150" s="3"/>
    </row>
    <row r="151" spans="1:9" x14ac:dyDescent="0.2">
      <c r="A151" s="3"/>
      <c r="G151" s="3"/>
      <c r="H151" s="3"/>
      <c r="I151" s="3"/>
    </row>
    <row r="152" spans="1:9" x14ac:dyDescent="0.2">
      <c r="A152" s="3"/>
      <c r="G152" s="3"/>
      <c r="H152" s="3"/>
      <c r="I152" s="3"/>
    </row>
    <row r="153" spans="1:9" x14ac:dyDescent="0.2">
      <c r="A153" s="3"/>
      <c r="G153" s="3"/>
      <c r="H153" s="3"/>
      <c r="I153" s="3"/>
    </row>
    <row r="154" spans="1:9" x14ac:dyDescent="0.2">
      <c r="A154" s="3"/>
      <c r="G154" s="3"/>
      <c r="H154" s="3"/>
      <c r="I154" s="3"/>
    </row>
    <row r="155" spans="1:9" x14ac:dyDescent="0.2">
      <c r="A155" s="3"/>
      <c r="G155" s="3"/>
      <c r="H155" s="3"/>
      <c r="I155" s="3"/>
    </row>
    <row r="156" spans="1:9" x14ac:dyDescent="0.2">
      <c r="A156" s="3"/>
      <c r="G156" s="3"/>
      <c r="H156" s="3"/>
      <c r="I156" s="3"/>
    </row>
    <row r="157" spans="1:9" x14ac:dyDescent="0.2">
      <c r="A157" s="3"/>
      <c r="G157" s="3"/>
      <c r="H157" s="3"/>
      <c r="I157" s="3"/>
    </row>
    <row r="158" spans="1:9" x14ac:dyDescent="0.2">
      <c r="A158" s="3"/>
      <c r="G158" s="3"/>
      <c r="H158" s="3"/>
      <c r="I158" s="3"/>
    </row>
    <row r="159" spans="1:9" x14ac:dyDescent="0.2">
      <c r="A159" s="3"/>
      <c r="G159" s="3"/>
      <c r="H159" s="3"/>
      <c r="I159" s="3"/>
    </row>
    <row r="160" spans="1:9" x14ac:dyDescent="0.2">
      <c r="A160" s="3"/>
      <c r="G160" s="3"/>
      <c r="H160" s="3"/>
      <c r="I160" s="3"/>
    </row>
    <row r="161" spans="1:9" x14ac:dyDescent="0.2">
      <c r="A161" s="3"/>
      <c r="G161" s="3"/>
      <c r="H161" s="3"/>
      <c r="I161" s="3"/>
    </row>
    <row r="162" spans="1:9" x14ac:dyDescent="0.2">
      <c r="A162" s="3"/>
      <c r="G162" s="3"/>
      <c r="H162" s="3"/>
      <c r="I162" s="3"/>
    </row>
    <row r="163" spans="1:9" x14ac:dyDescent="0.2">
      <c r="A163" s="3"/>
      <c r="G163" s="3"/>
      <c r="H163" s="3"/>
      <c r="I163" s="3"/>
    </row>
    <row r="164" spans="1:9" x14ac:dyDescent="0.2">
      <c r="A164" s="3"/>
      <c r="G164" s="3"/>
      <c r="H164" s="3"/>
      <c r="I164" s="3"/>
    </row>
    <row r="165" spans="1:9" x14ac:dyDescent="0.2">
      <c r="A165" s="3"/>
      <c r="G165" s="3"/>
      <c r="H165" s="3"/>
      <c r="I165" s="3"/>
    </row>
    <row r="166" spans="1:9" x14ac:dyDescent="0.2">
      <c r="A166" s="3"/>
      <c r="G166" s="3"/>
      <c r="H166" s="3"/>
      <c r="I166" s="3"/>
    </row>
    <row r="167" spans="1:9" x14ac:dyDescent="0.2">
      <c r="A167" s="3"/>
      <c r="G167" s="3"/>
      <c r="H167" s="3"/>
      <c r="I167" s="3"/>
    </row>
    <row r="168" spans="1:9" x14ac:dyDescent="0.2">
      <c r="A168" s="3"/>
      <c r="G168" s="3"/>
      <c r="H168" s="3"/>
      <c r="I168" s="3"/>
    </row>
    <row r="169" spans="1:9" x14ac:dyDescent="0.2">
      <c r="A169" s="3"/>
      <c r="G169" s="3"/>
      <c r="H169" s="3"/>
      <c r="I169" s="3"/>
    </row>
    <row r="170" spans="1:9" x14ac:dyDescent="0.2">
      <c r="A170" s="3"/>
      <c r="G170" s="3"/>
      <c r="H170" s="3"/>
      <c r="I170" s="3"/>
    </row>
    <row r="171" spans="1:9" x14ac:dyDescent="0.2">
      <c r="A171" s="3"/>
      <c r="G171" s="3"/>
      <c r="H171" s="3"/>
      <c r="I171" s="3"/>
    </row>
    <row r="172" spans="1:9" x14ac:dyDescent="0.2">
      <c r="A172" s="3"/>
      <c r="G172" s="3"/>
      <c r="H172" s="3"/>
      <c r="I172" s="3"/>
    </row>
    <row r="173" spans="1:9" x14ac:dyDescent="0.2">
      <c r="A173" s="3"/>
      <c r="G173" s="3"/>
      <c r="H173" s="3"/>
      <c r="I173" s="3"/>
    </row>
    <row r="174" spans="1:9" x14ac:dyDescent="0.2">
      <c r="A174" s="3"/>
      <c r="G174" s="3"/>
      <c r="H174" s="3"/>
      <c r="I174" s="3"/>
    </row>
    <row r="175" spans="1:9" x14ac:dyDescent="0.2">
      <c r="A175" s="3"/>
      <c r="G175" s="3"/>
      <c r="H175" s="3"/>
      <c r="I175" s="3"/>
    </row>
    <row r="176" spans="1:9" x14ac:dyDescent="0.2">
      <c r="A176" s="3"/>
      <c r="G176" s="3"/>
      <c r="H176" s="3"/>
      <c r="I176" s="3"/>
    </row>
    <row r="177" spans="1:9" x14ac:dyDescent="0.2">
      <c r="A177" s="3"/>
      <c r="G177" s="3"/>
      <c r="H177" s="3"/>
      <c r="I177" s="3"/>
    </row>
    <row r="178" spans="1:9" x14ac:dyDescent="0.2">
      <c r="A178" s="3"/>
      <c r="G178" s="3"/>
      <c r="H178" s="3"/>
      <c r="I178" s="3"/>
    </row>
    <row r="179" spans="1:9" x14ac:dyDescent="0.2">
      <c r="A179" s="3"/>
      <c r="G179" s="3"/>
      <c r="H179" s="3"/>
      <c r="I179" s="3"/>
    </row>
    <row r="180" spans="1:9" x14ac:dyDescent="0.2">
      <c r="A180" s="3"/>
      <c r="G180" s="3"/>
      <c r="H180" s="3"/>
      <c r="I180" s="3"/>
    </row>
    <row r="181" spans="1:9" x14ac:dyDescent="0.2">
      <c r="A181" s="3"/>
      <c r="G181" s="3"/>
      <c r="H181" s="3"/>
      <c r="I181" s="3"/>
    </row>
    <row r="182" spans="1:9" x14ac:dyDescent="0.2">
      <c r="A182" s="3"/>
      <c r="G182" s="3"/>
      <c r="H182" s="3"/>
      <c r="I182" s="3"/>
    </row>
    <row r="183" spans="1:9" x14ac:dyDescent="0.2">
      <c r="A183" s="3"/>
      <c r="G183" s="3"/>
      <c r="H183" s="3"/>
      <c r="I183" s="3"/>
    </row>
    <row r="184" spans="1:9" x14ac:dyDescent="0.2">
      <c r="A184" s="3"/>
      <c r="G184" s="3"/>
      <c r="H184" s="3"/>
      <c r="I184" s="3"/>
    </row>
    <row r="185" spans="1:9" x14ac:dyDescent="0.2">
      <c r="A185" s="3"/>
      <c r="G185" s="3"/>
      <c r="H185" s="3"/>
      <c r="I185" s="3"/>
    </row>
    <row r="186" spans="1:9" x14ac:dyDescent="0.2">
      <c r="A186" s="3"/>
      <c r="G186" s="3"/>
      <c r="H186" s="3"/>
      <c r="I186" s="3"/>
    </row>
    <row r="187" spans="1:9" x14ac:dyDescent="0.2">
      <c r="A187" s="3"/>
      <c r="G187" s="3"/>
      <c r="H187" s="3"/>
      <c r="I187" s="3"/>
    </row>
    <row r="188" spans="1:9" x14ac:dyDescent="0.2">
      <c r="A188" s="3"/>
      <c r="G188" s="3"/>
      <c r="H188" s="3"/>
      <c r="I188" s="3"/>
    </row>
    <row r="189" spans="1:9" x14ac:dyDescent="0.2">
      <c r="A189" s="3"/>
      <c r="G189" s="3"/>
      <c r="H189" s="3"/>
      <c r="I189" s="3"/>
    </row>
    <row r="190" spans="1:9" x14ac:dyDescent="0.2">
      <c r="A190" s="3"/>
      <c r="G190" s="3"/>
      <c r="H190" s="3"/>
      <c r="I190" s="3"/>
    </row>
    <row r="191" spans="1:9" x14ac:dyDescent="0.2">
      <c r="A191" s="3"/>
      <c r="G191" s="3"/>
      <c r="H191" s="3"/>
      <c r="I191" s="3"/>
    </row>
    <row r="192" spans="1:9" x14ac:dyDescent="0.2">
      <c r="A192" s="3"/>
      <c r="G192" s="3"/>
      <c r="H192" s="3"/>
      <c r="I192" s="3"/>
    </row>
    <row r="193" spans="1:9" x14ac:dyDescent="0.2">
      <c r="A193" s="3"/>
      <c r="G193" s="3"/>
      <c r="H193" s="3"/>
      <c r="I193" s="3"/>
    </row>
    <row r="194" spans="1:9" x14ac:dyDescent="0.2">
      <c r="A194" s="3"/>
      <c r="G194" s="3"/>
      <c r="H194" s="3"/>
      <c r="I194" s="3"/>
    </row>
    <row r="195" spans="1:9" x14ac:dyDescent="0.2">
      <c r="A195" s="3"/>
      <c r="G195" s="3"/>
      <c r="H195" s="3"/>
      <c r="I195" s="3"/>
    </row>
    <row r="196" spans="1:9" x14ac:dyDescent="0.2">
      <c r="A196" s="3"/>
      <c r="G196" s="3"/>
      <c r="H196" s="3"/>
      <c r="I196" s="3"/>
    </row>
    <row r="197" spans="1:9" x14ac:dyDescent="0.2">
      <c r="A197" s="3"/>
      <c r="G197" s="3"/>
      <c r="H197" s="3"/>
      <c r="I197" s="3"/>
    </row>
    <row r="198" spans="1:9" x14ac:dyDescent="0.2">
      <c r="A198" s="3"/>
      <c r="G198" s="3"/>
      <c r="H198" s="3"/>
      <c r="I198" s="3"/>
    </row>
    <row r="199" spans="1:9" x14ac:dyDescent="0.2">
      <c r="A199" s="3"/>
      <c r="G199" s="3"/>
      <c r="H199" s="3"/>
      <c r="I199" s="3"/>
    </row>
    <row r="200" spans="1:9" x14ac:dyDescent="0.2">
      <c r="A200" s="3"/>
      <c r="G200" s="3"/>
      <c r="H200" s="3"/>
      <c r="I200" s="3"/>
    </row>
    <row r="201" spans="1:9" x14ac:dyDescent="0.2">
      <c r="A201" s="3"/>
      <c r="G201" s="3"/>
      <c r="H201" s="3"/>
      <c r="I201" s="3"/>
    </row>
    <row r="202" spans="1:9" x14ac:dyDescent="0.2">
      <c r="A202" s="3"/>
      <c r="G202" s="3"/>
      <c r="H202" s="3"/>
      <c r="I202" s="3"/>
    </row>
    <row r="203" spans="1:9" x14ac:dyDescent="0.2">
      <c r="A203" s="3"/>
      <c r="G203" s="3"/>
      <c r="H203" s="3"/>
      <c r="I203" s="3"/>
    </row>
    <row r="204" spans="1:9" x14ac:dyDescent="0.2">
      <c r="A204" s="3"/>
      <c r="G204" s="3"/>
      <c r="H204" s="3"/>
      <c r="I204" s="3"/>
    </row>
    <row r="205" spans="1:9" x14ac:dyDescent="0.2">
      <c r="A205" s="3"/>
      <c r="G205" s="3"/>
      <c r="H205" s="3"/>
      <c r="I205" s="3"/>
    </row>
    <row r="206" spans="1:9" x14ac:dyDescent="0.2">
      <c r="A206" s="3"/>
      <c r="G206" s="3"/>
      <c r="H206" s="3"/>
      <c r="I206" s="3"/>
    </row>
    <row r="207" spans="1:9" x14ac:dyDescent="0.2">
      <c r="A207" s="3"/>
      <c r="G207" s="3"/>
      <c r="H207" s="3"/>
      <c r="I207" s="3"/>
    </row>
    <row r="208" spans="1:9" x14ac:dyDescent="0.2">
      <c r="A208" s="3"/>
      <c r="G208" s="3"/>
      <c r="H208" s="3"/>
      <c r="I208" s="3"/>
    </row>
    <row r="209" spans="1:9" x14ac:dyDescent="0.2">
      <c r="A209" s="3"/>
      <c r="G209" s="3"/>
      <c r="H209" s="3"/>
      <c r="I209" s="3"/>
    </row>
    <row r="210" spans="1:9" x14ac:dyDescent="0.2">
      <c r="A210" s="3"/>
      <c r="G210" s="3"/>
      <c r="H210" s="3"/>
      <c r="I210" s="3"/>
    </row>
    <row r="211" spans="1:9" x14ac:dyDescent="0.2">
      <c r="A211" s="3"/>
      <c r="G211" s="3"/>
      <c r="H211" s="3"/>
      <c r="I211" s="3"/>
    </row>
    <row r="212" spans="1:9" x14ac:dyDescent="0.2">
      <c r="A212" s="3"/>
      <c r="G212" s="3"/>
      <c r="H212" s="3"/>
      <c r="I212" s="3"/>
    </row>
    <row r="213" spans="1:9" x14ac:dyDescent="0.2">
      <c r="A213" s="3"/>
      <c r="G213" s="3"/>
      <c r="H213" s="3"/>
      <c r="I213" s="3"/>
    </row>
    <row r="214" spans="1:9" x14ac:dyDescent="0.2">
      <c r="A214" s="3"/>
      <c r="G214" s="3"/>
      <c r="H214" s="3"/>
      <c r="I214" s="3"/>
    </row>
    <row r="215" spans="1:9" x14ac:dyDescent="0.2">
      <c r="A215" s="3"/>
      <c r="G215" s="3"/>
      <c r="H215" s="3"/>
      <c r="I215" s="3"/>
    </row>
    <row r="216" spans="1:9" x14ac:dyDescent="0.2">
      <c r="A216" s="3"/>
      <c r="G216" s="3"/>
      <c r="H216" s="3"/>
      <c r="I216" s="3"/>
    </row>
    <row r="217" spans="1:9" x14ac:dyDescent="0.2">
      <c r="A217" s="3"/>
      <c r="G217" s="3"/>
      <c r="H217" s="3"/>
      <c r="I217" s="3"/>
    </row>
    <row r="218" spans="1:9" x14ac:dyDescent="0.2">
      <c r="A218" s="3"/>
      <c r="G218" s="3"/>
      <c r="H218" s="3"/>
      <c r="I218" s="3"/>
    </row>
    <row r="219" spans="1:9" x14ac:dyDescent="0.2">
      <c r="A219" s="3"/>
      <c r="G219" s="3"/>
      <c r="H219" s="3"/>
      <c r="I219" s="3"/>
    </row>
    <row r="220" spans="1:9" x14ac:dyDescent="0.2">
      <c r="A220" s="3"/>
      <c r="G220" s="3"/>
      <c r="H220" s="3"/>
      <c r="I220" s="3"/>
    </row>
    <row r="221" spans="1:9" x14ac:dyDescent="0.2">
      <c r="A221" s="3"/>
      <c r="G221" s="3"/>
      <c r="H221" s="3"/>
      <c r="I221" s="3"/>
    </row>
    <row r="222" spans="1:9" x14ac:dyDescent="0.2">
      <c r="A222" s="3"/>
      <c r="G222" s="3"/>
      <c r="H222" s="3"/>
      <c r="I222" s="3"/>
    </row>
    <row r="223" spans="1:9" x14ac:dyDescent="0.2">
      <c r="A223" s="3"/>
      <c r="G223" s="3"/>
      <c r="H223" s="3"/>
      <c r="I223" s="3"/>
    </row>
    <row r="224" spans="1:9" x14ac:dyDescent="0.2">
      <c r="A224" s="3"/>
      <c r="G224" s="3"/>
      <c r="H224" s="3"/>
      <c r="I224" s="3"/>
    </row>
    <row r="225" spans="1:9" x14ac:dyDescent="0.2">
      <c r="A225" s="3"/>
      <c r="G225" s="3"/>
      <c r="H225" s="3"/>
      <c r="I225" s="3"/>
    </row>
    <row r="226" spans="1:9" x14ac:dyDescent="0.2">
      <c r="A226" s="3"/>
      <c r="G226" s="3"/>
      <c r="H226" s="3"/>
      <c r="I226" s="3"/>
    </row>
    <row r="227" spans="1:9" x14ac:dyDescent="0.2">
      <c r="A227" s="3"/>
      <c r="G227" s="3"/>
      <c r="H227" s="3"/>
      <c r="I227" s="3"/>
    </row>
    <row r="228" spans="1:9" x14ac:dyDescent="0.2">
      <c r="A228" s="3"/>
      <c r="G228" s="3"/>
      <c r="H228" s="3"/>
      <c r="I228" s="3"/>
    </row>
    <row r="229" spans="1:9" x14ac:dyDescent="0.2">
      <c r="A229" s="3"/>
      <c r="G229" s="3"/>
      <c r="H229" s="3"/>
      <c r="I229" s="3"/>
    </row>
    <row r="230" spans="1:9" x14ac:dyDescent="0.2">
      <c r="A230" s="3"/>
      <c r="G230" s="3"/>
      <c r="H230" s="3"/>
      <c r="I230" s="3"/>
    </row>
    <row r="231" spans="1:9" x14ac:dyDescent="0.2">
      <c r="A231" s="3"/>
      <c r="G231" s="3"/>
      <c r="H231" s="3"/>
      <c r="I231" s="3"/>
    </row>
    <row r="232" spans="1:9" x14ac:dyDescent="0.2">
      <c r="A232" s="3"/>
      <c r="G232" s="3"/>
      <c r="H232" s="3"/>
      <c r="I232" s="3"/>
    </row>
    <row r="233" spans="1:9" x14ac:dyDescent="0.2">
      <c r="A233" s="3"/>
      <c r="G233" s="3"/>
      <c r="H233" s="3"/>
      <c r="I233" s="3"/>
    </row>
    <row r="234" spans="1:9" x14ac:dyDescent="0.2">
      <c r="A234" s="3"/>
      <c r="G234" s="3"/>
      <c r="H234" s="3"/>
      <c r="I234" s="3"/>
    </row>
    <row r="235" spans="1:9" x14ac:dyDescent="0.2">
      <c r="A235" s="3"/>
      <c r="G235" s="3"/>
      <c r="H235" s="3"/>
      <c r="I235" s="3"/>
    </row>
    <row r="236" spans="1:9" x14ac:dyDescent="0.2">
      <c r="A236" s="3"/>
      <c r="G236" s="3"/>
      <c r="H236" s="3"/>
      <c r="I236" s="3"/>
    </row>
    <row r="237" spans="1:9" x14ac:dyDescent="0.2">
      <c r="A237" s="3"/>
      <c r="G237" s="3"/>
      <c r="H237" s="3"/>
      <c r="I237" s="3"/>
    </row>
    <row r="238" spans="1:9" x14ac:dyDescent="0.2">
      <c r="A238" s="3"/>
      <c r="G238" s="3"/>
      <c r="H238" s="3"/>
      <c r="I238" s="3"/>
    </row>
    <row r="239" spans="1:9" x14ac:dyDescent="0.2">
      <c r="A239" s="3"/>
      <c r="G239" s="3"/>
      <c r="H239" s="3"/>
      <c r="I239" s="3"/>
    </row>
    <row r="240" spans="1:9" x14ac:dyDescent="0.2">
      <c r="A240" s="3"/>
      <c r="G240" s="3"/>
      <c r="H240" s="3"/>
      <c r="I240" s="3"/>
    </row>
    <row r="241" spans="1:9" x14ac:dyDescent="0.2">
      <c r="A241" s="3"/>
      <c r="G241" s="3"/>
      <c r="H241" s="3"/>
      <c r="I241" s="3"/>
    </row>
    <row r="242" spans="1:9" x14ac:dyDescent="0.2">
      <c r="A242" s="3"/>
      <c r="G242" s="3"/>
      <c r="H242" s="3"/>
      <c r="I242" s="3"/>
    </row>
    <row r="243" spans="1:9" x14ac:dyDescent="0.2">
      <c r="A243" s="3"/>
      <c r="G243" s="3"/>
      <c r="H243" s="3"/>
      <c r="I243" s="3"/>
    </row>
    <row r="244" spans="1:9" x14ac:dyDescent="0.2">
      <c r="A244" s="3"/>
      <c r="G244" s="3"/>
      <c r="H244" s="3"/>
      <c r="I244" s="3"/>
    </row>
    <row r="245" spans="1:9" x14ac:dyDescent="0.2">
      <c r="A245" s="3"/>
      <c r="G245" s="3"/>
      <c r="H245" s="3"/>
      <c r="I245" s="3"/>
    </row>
    <row r="246" spans="1:9" x14ac:dyDescent="0.2">
      <c r="A246" s="3"/>
      <c r="G246" s="3"/>
      <c r="H246" s="3"/>
      <c r="I246" s="3"/>
    </row>
    <row r="247" spans="1:9" x14ac:dyDescent="0.2">
      <c r="A247" s="3"/>
      <c r="G247" s="3"/>
      <c r="H247" s="3"/>
      <c r="I247" s="3"/>
    </row>
    <row r="248" spans="1:9" x14ac:dyDescent="0.2">
      <c r="A248" s="3"/>
      <c r="G248" s="3"/>
      <c r="H248" s="3"/>
      <c r="I248" s="3"/>
    </row>
    <row r="249" spans="1:9" x14ac:dyDescent="0.2">
      <c r="A249" s="3"/>
      <c r="G249" s="3"/>
      <c r="H249" s="3"/>
      <c r="I249" s="3"/>
    </row>
    <row r="250" spans="1:9" x14ac:dyDescent="0.2">
      <c r="A250" s="3"/>
      <c r="G250" s="3"/>
      <c r="H250" s="3"/>
      <c r="I250" s="3"/>
    </row>
    <row r="251" spans="1:9" x14ac:dyDescent="0.2">
      <c r="A251" s="3"/>
      <c r="G251" s="3"/>
      <c r="H251" s="3"/>
      <c r="I251" s="3"/>
    </row>
    <row r="252" spans="1:9" x14ac:dyDescent="0.2">
      <c r="A252" s="3"/>
      <c r="G252" s="3"/>
      <c r="H252" s="3"/>
      <c r="I252" s="3"/>
    </row>
    <row r="253" spans="1:9" x14ac:dyDescent="0.2">
      <c r="A253" s="3"/>
      <c r="G253" s="3"/>
      <c r="H253" s="3"/>
      <c r="I253" s="3"/>
    </row>
    <row r="254" spans="1:9" x14ac:dyDescent="0.2">
      <c r="A254" s="3"/>
      <c r="G254" s="3"/>
      <c r="H254" s="3"/>
      <c r="I254" s="3"/>
    </row>
    <row r="255" spans="1:9" x14ac:dyDescent="0.2">
      <c r="A255" s="3"/>
      <c r="G255" s="3"/>
      <c r="H255" s="3"/>
      <c r="I255" s="3"/>
    </row>
    <row r="256" spans="1:9" x14ac:dyDescent="0.2">
      <c r="A256" s="3"/>
      <c r="G256" s="3"/>
      <c r="H256" s="3"/>
      <c r="I256" s="3"/>
    </row>
    <row r="257" spans="1:9" x14ac:dyDescent="0.2">
      <c r="A257" s="3"/>
      <c r="G257" s="3"/>
      <c r="H257" s="3"/>
      <c r="I257" s="3"/>
    </row>
    <row r="258" spans="1:9" x14ac:dyDescent="0.2">
      <c r="A258" s="3"/>
      <c r="G258" s="3"/>
      <c r="H258" s="3"/>
      <c r="I258" s="3"/>
    </row>
    <row r="259" spans="1:9" x14ac:dyDescent="0.2">
      <c r="A259" s="3"/>
      <c r="G259" s="3"/>
      <c r="H259" s="3"/>
      <c r="I259" s="3"/>
    </row>
    <row r="260" spans="1:9" x14ac:dyDescent="0.2">
      <c r="A260" s="3"/>
      <c r="G260" s="3"/>
      <c r="H260" s="3"/>
      <c r="I260" s="3"/>
    </row>
    <row r="261" spans="1:9" x14ac:dyDescent="0.2">
      <c r="A261" s="3"/>
      <c r="G261" s="3"/>
      <c r="H261" s="3"/>
      <c r="I261" s="3"/>
    </row>
    <row r="262" spans="1:9" x14ac:dyDescent="0.2">
      <c r="A262" s="3"/>
      <c r="G262" s="3"/>
      <c r="H262" s="3"/>
      <c r="I262" s="3"/>
    </row>
    <row r="263" spans="1:9" x14ac:dyDescent="0.2">
      <c r="A263" s="3"/>
      <c r="G263" s="3"/>
      <c r="H263" s="3"/>
      <c r="I263" s="3"/>
    </row>
    <row r="264" spans="1:9" x14ac:dyDescent="0.2">
      <c r="A264" s="3"/>
      <c r="G264" s="3"/>
      <c r="H264" s="3"/>
      <c r="I264" s="3"/>
    </row>
    <row r="265" spans="1:9" x14ac:dyDescent="0.2">
      <c r="A265" s="3"/>
      <c r="G265" s="3"/>
      <c r="H265" s="3"/>
      <c r="I265" s="3"/>
    </row>
    <row r="266" spans="1:9" x14ac:dyDescent="0.2">
      <c r="A266" s="3"/>
      <c r="G266" s="3"/>
      <c r="H266" s="3"/>
      <c r="I266" s="3"/>
    </row>
    <row r="267" spans="1:9" x14ac:dyDescent="0.2">
      <c r="A267" s="3"/>
      <c r="G267" s="3"/>
      <c r="H267" s="3"/>
      <c r="I267" s="3"/>
    </row>
    <row r="268" spans="1:9" x14ac:dyDescent="0.2">
      <c r="A268" s="3"/>
      <c r="G268" s="3"/>
      <c r="H268" s="3"/>
      <c r="I268" s="3"/>
    </row>
    <row r="269" spans="1:9" x14ac:dyDescent="0.2">
      <c r="A269" s="3"/>
      <c r="G269" s="3"/>
      <c r="H269" s="3"/>
      <c r="I269" s="3"/>
    </row>
    <row r="270" spans="1:9" x14ac:dyDescent="0.2">
      <c r="A270" s="3"/>
      <c r="G270" s="3"/>
      <c r="H270" s="3"/>
      <c r="I270" s="3"/>
    </row>
    <row r="271" spans="1:9" x14ac:dyDescent="0.2">
      <c r="A271" s="3"/>
      <c r="G271" s="3"/>
      <c r="H271" s="3"/>
      <c r="I271" s="3"/>
    </row>
    <row r="272" spans="1:9" x14ac:dyDescent="0.2">
      <c r="A272" s="3"/>
      <c r="G272" s="3"/>
      <c r="H272" s="3"/>
      <c r="I272" s="3"/>
    </row>
    <row r="273" spans="1:9" x14ac:dyDescent="0.2">
      <c r="A273" s="3"/>
      <c r="G273" s="3"/>
      <c r="H273" s="3"/>
      <c r="I273" s="3"/>
    </row>
    <row r="274" spans="1:9" x14ac:dyDescent="0.2">
      <c r="A274" s="3"/>
      <c r="G274" s="3"/>
      <c r="H274" s="3"/>
      <c r="I274" s="3"/>
    </row>
    <row r="275" spans="1:9" x14ac:dyDescent="0.2">
      <c r="A275" s="3"/>
      <c r="G275" s="3"/>
      <c r="H275" s="3"/>
      <c r="I275" s="3"/>
    </row>
    <row r="276" spans="1:9" x14ac:dyDescent="0.2">
      <c r="A276" s="3"/>
      <c r="G276" s="3"/>
      <c r="H276" s="3"/>
      <c r="I276" s="3"/>
    </row>
    <row r="277" spans="1:9" x14ac:dyDescent="0.2">
      <c r="A277" s="3"/>
      <c r="G277" s="3"/>
      <c r="H277" s="3"/>
      <c r="I277" s="3"/>
    </row>
    <row r="278" spans="1:9" x14ac:dyDescent="0.2">
      <c r="A278" s="3"/>
      <c r="G278" s="3"/>
      <c r="H278" s="3"/>
      <c r="I278" s="3"/>
    </row>
    <row r="279" spans="1:9" x14ac:dyDescent="0.2">
      <c r="A279" s="3"/>
      <c r="G279" s="3"/>
      <c r="H279" s="3"/>
      <c r="I279" s="3"/>
    </row>
    <row r="280" spans="1:9" x14ac:dyDescent="0.2">
      <c r="A280" s="3"/>
      <c r="G280" s="3"/>
      <c r="H280" s="3"/>
      <c r="I280" s="3"/>
    </row>
    <row r="281" spans="1:9" x14ac:dyDescent="0.2">
      <c r="A281" s="3"/>
      <c r="G281" s="3"/>
      <c r="H281" s="3"/>
      <c r="I281" s="3"/>
    </row>
    <row r="282" spans="1:9" x14ac:dyDescent="0.2">
      <c r="A282" s="3"/>
      <c r="G282" s="3"/>
      <c r="H282" s="3"/>
      <c r="I282" s="3"/>
    </row>
    <row r="283" spans="1:9" x14ac:dyDescent="0.2">
      <c r="A283" s="3"/>
      <c r="G283" s="3"/>
      <c r="H283" s="3"/>
      <c r="I283" s="3"/>
    </row>
    <row r="284" spans="1:9" x14ac:dyDescent="0.2">
      <c r="A284" s="3"/>
      <c r="G284" s="3"/>
      <c r="H284" s="3"/>
      <c r="I284" s="3"/>
    </row>
    <row r="285" spans="1:9" x14ac:dyDescent="0.2">
      <c r="A285" s="3"/>
      <c r="G285" s="3"/>
      <c r="H285" s="3"/>
      <c r="I285" s="3"/>
    </row>
    <row r="286" spans="1:9" x14ac:dyDescent="0.2">
      <c r="A286" s="3"/>
      <c r="G286" s="3"/>
      <c r="H286" s="3"/>
      <c r="I286" s="3"/>
    </row>
    <row r="287" spans="1:9" x14ac:dyDescent="0.2">
      <c r="A287" s="3"/>
      <c r="G287" s="3"/>
      <c r="H287" s="3"/>
      <c r="I287" s="3"/>
    </row>
    <row r="288" spans="1:9" x14ac:dyDescent="0.2">
      <c r="A288" s="3"/>
      <c r="G288" s="3"/>
      <c r="H288" s="3"/>
      <c r="I288" s="3"/>
    </row>
    <row r="289" spans="1:9" x14ac:dyDescent="0.2">
      <c r="A289" s="3"/>
      <c r="G289" s="3"/>
      <c r="H289" s="3"/>
      <c r="I289" s="3"/>
    </row>
    <row r="290" spans="1:9" x14ac:dyDescent="0.2">
      <c r="A290" s="3"/>
      <c r="G290" s="3"/>
      <c r="H290" s="3"/>
      <c r="I290" s="3"/>
    </row>
    <row r="291" spans="1:9" x14ac:dyDescent="0.2">
      <c r="A291" s="3"/>
      <c r="G291" s="3"/>
      <c r="H291" s="3"/>
      <c r="I291" s="3"/>
    </row>
    <row r="292" spans="1:9" x14ac:dyDescent="0.2">
      <c r="A292" s="3"/>
      <c r="G292" s="3"/>
      <c r="H292" s="3"/>
      <c r="I292" s="3"/>
    </row>
    <row r="293" spans="1:9" x14ac:dyDescent="0.2">
      <c r="A293" s="3"/>
      <c r="G293" s="3"/>
      <c r="H293" s="3"/>
      <c r="I293" s="3"/>
    </row>
    <row r="294" spans="1:9" x14ac:dyDescent="0.2">
      <c r="A294" s="3"/>
      <c r="G294" s="3"/>
      <c r="H294" s="3"/>
      <c r="I294" s="3"/>
    </row>
    <row r="295" spans="1:9" x14ac:dyDescent="0.2">
      <c r="A295" s="3"/>
      <c r="G295" s="3"/>
      <c r="H295" s="3"/>
      <c r="I295" s="3"/>
    </row>
    <row r="296" spans="1:9" x14ac:dyDescent="0.2">
      <c r="A296" s="3"/>
      <c r="G296" s="3"/>
      <c r="H296" s="3"/>
      <c r="I296" s="3"/>
    </row>
    <row r="297" spans="1:9" x14ac:dyDescent="0.2">
      <c r="A297" s="3"/>
      <c r="G297" s="3"/>
      <c r="H297" s="3"/>
      <c r="I297" s="3"/>
    </row>
    <row r="298" spans="1:9" x14ac:dyDescent="0.2">
      <c r="A298" s="3"/>
      <c r="G298" s="3"/>
      <c r="H298" s="3"/>
      <c r="I298" s="3"/>
    </row>
    <row r="299" spans="1:9" x14ac:dyDescent="0.2">
      <c r="A299" s="3"/>
      <c r="G299" s="3"/>
      <c r="H299" s="3"/>
      <c r="I299" s="3"/>
    </row>
    <row r="300" spans="1:9" x14ac:dyDescent="0.2">
      <c r="A300" s="3"/>
      <c r="G300" s="3"/>
      <c r="H300" s="3"/>
      <c r="I300" s="3"/>
    </row>
    <row r="301" spans="1:9" x14ac:dyDescent="0.2">
      <c r="A301" s="3"/>
      <c r="G301" s="3"/>
      <c r="H301" s="3"/>
      <c r="I301" s="3"/>
    </row>
    <row r="302" spans="1:9" x14ac:dyDescent="0.2">
      <c r="A302" s="3"/>
      <c r="G302" s="3"/>
      <c r="H302" s="3"/>
      <c r="I302" s="3"/>
    </row>
    <row r="303" spans="1:9" x14ac:dyDescent="0.2">
      <c r="A303" s="3"/>
      <c r="G303" s="3"/>
      <c r="H303" s="3"/>
      <c r="I303" s="3"/>
    </row>
    <row r="304" spans="1:9" x14ac:dyDescent="0.2">
      <c r="A304" s="3"/>
      <c r="G304" s="3"/>
      <c r="H304" s="3"/>
      <c r="I304" s="3"/>
    </row>
    <row r="305" spans="1:9" x14ac:dyDescent="0.2">
      <c r="A305" s="3"/>
      <c r="G305" s="3"/>
      <c r="H305" s="3"/>
      <c r="I305" s="3"/>
    </row>
    <row r="306" spans="1:9" x14ac:dyDescent="0.2">
      <c r="A306" s="3"/>
      <c r="G306" s="3"/>
      <c r="H306" s="3"/>
      <c r="I306" s="3"/>
    </row>
    <row r="307" spans="1:9" x14ac:dyDescent="0.2">
      <c r="A307" s="3"/>
      <c r="G307" s="3"/>
      <c r="H307" s="3"/>
      <c r="I307" s="3"/>
    </row>
    <row r="308" spans="1:9" x14ac:dyDescent="0.2">
      <c r="A308" s="3"/>
      <c r="G308" s="3"/>
      <c r="H308" s="3"/>
      <c r="I308" s="3"/>
    </row>
    <row r="309" spans="1:9" x14ac:dyDescent="0.2">
      <c r="A309" s="3"/>
      <c r="G309" s="3"/>
      <c r="H309" s="3"/>
      <c r="I309" s="3"/>
    </row>
    <row r="310" spans="1:9" x14ac:dyDescent="0.2">
      <c r="A310" s="3"/>
      <c r="G310" s="3"/>
      <c r="H310" s="3"/>
      <c r="I310" s="3"/>
    </row>
    <row r="311" spans="1:9" x14ac:dyDescent="0.2">
      <c r="A311" s="3"/>
      <c r="G311" s="3"/>
      <c r="H311" s="3"/>
      <c r="I311" s="3"/>
    </row>
    <row r="312" spans="1:9" x14ac:dyDescent="0.2">
      <c r="A312" s="3"/>
      <c r="G312" s="3"/>
      <c r="H312" s="3"/>
      <c r="I312" s="3"/>
    </row>
    <row r="313" spans="1:9" x14ac:dyDescent="0.2">
      <c r="A313" s="3"/>
      <c r="G313" s="3"/>
      <c r="H313" s="3"/>
      <c r="I313" s="3"/>
    </row>
    <row r="314" spans="1:9" x14ac:dyDescent="0.2">
      <c r="A314" s="3"/>
      <c r="G314" s="3"/>
      <c r="H314" s="3"/>
      <c r="I314" s="3"/>
    </row>
    <row r="315" spans="1:9" x14ac:dyDescent="0.2">
      <c r="A315" s="3"/>
      <c r="G315" s="3"/>
      <c r="H315" s="3"/>
      <c r="I315" s="3"/>
    </row>
    <row r="316" spans="1:9" x14ac:dyDescent="0.2">
      <c r="A316" s="3"/>
      <c r="G316" s="3"/>
      <c r="H316" s="3"/>
      <c r="I316" s="3"/>
    </row>
    <row r="317" spans="1:9" x14ac:dyDescent="0.2">
      <c r="A317" s="3"/>
      <c r="G317" s="3"/>
      <c r="H317" s="3"/>
      <c r="I317" s="3"/>
    </row>
    <row r="318" spans="1:9" x14ac:dyDescent="0.2">
      <c r="A318" s="3"/>
      <c r="G318" s="3"/>
      <c r="H318" s="3"/>
      <c r="I318" s="3"/>
    </row>
    <row r="319" spans="1:9" x14ac:dyDescent="0.2">
      <c r="A319" s="3"/>
      <c r="G319" s="3"/>
      <c r="H319" s="3"/>
      <c r="I319" s="3"/>
    </row>
    <row r="320" spans="1:9" x14ac:dyDescent="0.2">
      <c r="A320" s="3"/>
      <c r="G320" s="3"/>
      <c r="H320" s="3"/>
      <c r="I320" s="3"/>
    </row>
    <row r="321" spans="1:9" x14ac:dyDescent="0.2">
      <c r="A321" s="3"/>
      <c r="G321" s="3"/>
      <c r="H321" s="3"/>
      <c r="I321" s="3"/>
    </row>
    <row r="322" spans="1:9" x14ac:dyDescent="0.2">
      <c r="A322" s="3"/>
      <c r="G322" s="3"/>
      <c r="H322" s="3"/>
      <c r="I322" s="3"/>
    </row>
    <row r="323" spans="1:9" x14ac:dyDescent="0.2">
      <c r="A323" s="3"/>
      <c r="G323" s="3"/>
      <c r="H323" s="3"/>
      <c r="I323" s="3"/>
    </row>
    <row r="324" spans="1:9" x14ac:dyDescent="0.2">
      <c r="A324" s="3"/>
      <c r="G324" s="3"/>
      <c r="H324" s="3"/>
      <c r="I324" s="3"/>
    </row>
    <row r="325" spans="1:9" x14ac:dyDescent="0.2">
      <c r="A325" s="3"/>
      <c r="G325" s="3"/>
      <c r="H325" s="3"/>
      <c r="I325" s="3"/>
    </row>
    <row r="326" spans="1:9" x14ac:dyDescent="0.2">
      <c r="A326" s="3"/>
      <c r="G326" s="3"/>
      <c r="H326" s="3"/>
      <c r="I326" s="3"/>
    </row>
    <row r="327" spans="1:9" x14ac:dyDescent="0.2">
      <c r="A327" s="3"/>
      <c r="G327" s="3"/>
      <c r="H327" s="3"/>
      <c r="I327" s="3"/>
    </row>
    <row r="328" spans="1:9" x14ac:dyDescent="0.2">
      <c r="A328" s="3"/>
      <c r="G328" s="3"/>
      <c r="H328" s="3"/>
      <c r="I328" s="3"/>
    </row>
    <row r="329" spans="1:9" x14ac:dyDescent="0.2">
      <c r="A329" s="3"/>
      <c r="G329" s="3"/>
      <c r="H329" s="3"/>
      <c r="I329" s="3"/>
    </row>
    <row r="330" spans="1:9" x14ac:dyDescent="0.2">
      <c r="A330" s="3"/>
      <c r="G330" s="3"/>
      <c r="H330" s="3"/>
      <c r="I330" s="3"/>
    </row>
    <row r="331" spans="1:9" x14ac:dyDescent="0.2">
      <c r="A331" s="3"/>
      <c r="G331" s="3"/>
      <c r="H331" s="3"/>
      <c r="I331" s="3"/>
    </row>
    <row r="332" spans="1:9" x14ac:dyDescent="0.2">
      <c r="A332" s="3"/>
      <c r="G332" s="3"/>
      <c r="H332" s="3"/>
      <c r="I332" s="3"/>
    </row>
    <row r="333" spans="1:9" x14ac:dyDescent="0.2">
      <c r="A333" s="3"/>
      <c r="G333" s="3"/>
      <c r="H333" s="3"/>
      <c r="I333" s="3"/>
    </row>
    <row r="334" spans="1:9" x14ac:dyDescent="0.2">
      <c r="A334" s="3"/>
      <c r="G334" s="3"/>
      <c r="H334" s="3"/>
      <c r="I334" s="3"/>
    </row>
    <row r="335" spans="1:9" x14ac:dyDescent="0.2">
      <c r="A335" s="3"/>
      <c r="G335" s="3"/>
      <c r="H335" s="3"/>
      <c r="I335" s="3"/>
    </row>
    <row r="336" spans="1:9" x14ac:dyDescent="0.2">
      <c r="A336" s="3"/>
      <c r="G336" s="3"/>
      <c r="H336" s="3"/>
      <c r="I336" s="3"/>
    </row>
    <row r="337" spans="1:9" x14ac:dyDescent="0.2">
      <c r="A337" s="3"/>
      <c r="G337" s="3"/>
      <c r="H337" s="3"/>
      <c r="I337" s="3"/>
    </row>
    <row r="338" spans="1:9" x14ac:dyDescent="0.2">
      <c r="A338" s="3"/>
      <c r="G338" s="3"/>
      <c r="H338" s="3"/>
      <c r="I338" s="3"/>
    </row>
    <row r="339" spans="1:9" x14ac:dyDescent="0.2">
      <c r="A339" s="3"/>
      <c r="G339" s="3"/>
      <c r="H339" s="3"/>
      <c r="I339" s="3"/>
    </row>
    <row r="340" spans="1:9" x14ac:dyDescent="0.2">
      <c r="A340" s="3"/>
      <c r="G340" s="3"/>
      <c r="H340" s="3"/>
      <c r="I340" s="3"/>
    </row>
    <row r="341" spans="1:9" x14ac:dyDescent="0.2">
      <c r="A341" s="3"/>
      <c r="G341" s="3"/>
      <c r="H341" s="3"/>
      <c r="I341" s="3"/>
    </row>
    <row r="342" spans="1:9" x14ac:dyDescent="0.2">
      <c r="A342" s="3"/>
      <c r="G342" s="3"/>
      <c r="H342" s="3"/>
      <c r="I342" s="3"/>
    </row>
    <row r="343" spans="1:9" x14ac:dyDescent="0.2">
      <c r="A343" s="3"/>
      <c r="G343" s="3"/>
      <c r="H343" s="3"/>
      <c r="I343" s="3"/>
    </row>
    <row r="344" spans="1:9" x14ac:dyDescent="0.2">
      <c r="A344" s="3"/>
      <c r="G344" s="3"/>
      <c r="H344" s="3"/>
      <c r="I344" s="3"/>
    </row>
    <row r="345" spans="1:9" x14ac:dyDescent="0.2">
      <c r="A345" s="3"/>
      <c r="G345" s="3"/>
      <c r="H345" s="3"/>
      <c r="I345" s="3"/>
    </row>
    <row r="346" spans="1:9" x14ac:dyDescent="0.2">
      <c r="A346" s="3"/>
      <c r="G346" s="3"/>
      <c r="H346" s="3"/>
      <c r="I346" s="3"/>
    </row>
    <row r="347" spans="1:9" x14ac:dyDescent="0.2">
      <c r="A347" s="3"/>
      <c r="G347" s="3"/>
      <c r="H347" s="3"/>
      <c r="I347" s="3"/>
    </row>
    <row r="348" spans="1:9" x14ac:dyDescent="0.2">
      <c r="A348" s="3"/>
      <c r="G348" s="3"/>
      <c r="H348" s="3"/>
      <c r="I348" s="3"/>
    </row>
    <row r="349" spans="1:9" x14ac:dyDescent="0.2">
      <c r="A349" s="3"/>
      <c r="G349" s="3"/>
      <c r="H349" s="3"/>
      <c r="I349" s="3"/>
    </row>
    <row r="350" spans="1:9" x14ac:dyDescent="0.2">
      <c r="A350" s="3"/>
      <c r="G350" s="3"/>
      <c r="H350" s="3"/>
      <c r="I350" s="3"/>
    </row>
    <row r="351" spans="1:9" x14ac:dyDescent="0.2">
      <c r="A351" s="3"/>
      <c r="G351" s="3"/>
      <c r="H351" s="3"/>
      <c r="I351" s="3"/>
    </row>
    <row r="352" spans="1:9" x14ac:dyDescent="0.2">
      <c r="A352" s="3"/>
      <c r="G352" s="3"/>
      <c r="H352" s="3"/>
      <c r="I352" s="3"/>
    </row>
    <row r="353" spans="1:9" x14ac:dyDescent="0.2">
      <c r="A353" s="3"/>
      <c r="G353" s="3"/>
      <c r="H353" s="3"/>
      <c r="I353" s="3"/>
    </row>
    <row r="354" spans="1:9" x14ac:dyDescent="0.2">
      <c r="A354" s="3"/>
      <c r="G354" s="3"/>
      <c r="H354" s="3"/>
      <c r="I354" s="3"/>
    </row>
    <row r="355" spans="1:9" x14ac:dyDescent="0.2">
      <c r="A355" s="3"/>
      <c r="G355" s="3"/>
      <c r="H355" s="3"/>
      <c r="I355" s="3"/>
    </row>
    <row r="356" spans="1:9" x14ac:dyDescent="0.2">
      <c r="A356" s="3"/>
      <c r="G356" s="3"/>
      <c r="H356" s="3"/>
      <c r="I356" s="3"/>
    </row>
    <row r="357" spans="1:9" x14ac:dyDescent="0.2">
      <c r="A357" s="3"/>
      <c r="G357" s="3"/>
      <c r="H357" s="3"/>
      <c r="I357" s="3"/>
    </row>
    <row r="358" spans="1:9" x14ac:dyDescent="0.2">
      <c r="A358" s="3"/>
      <c r="G358" s="3"/>
      <c r="H358" s="3"/>
      <c r="I358" s="3"/>
    </row>
    <row r="359" spans="1:9" x14ac:dyDescent="0.2">
      <c r="A359" s="3"/>
      <c r="G359" s="3"/>
      <c r="H359" s="3"/>
      <c r="I359" s="3"/>
    </row>
    <row r="360" spans="1:9" x14ac:dyDescent="0.2">
      <c r="A360" s="3"/>
      <c r="G360" s="3"/>
      <c r="H360" s="3"/>
      <c r="I360" s="3"/>
    </row>
    <row r="361" spans="1:9" x14ac:dyDescent="0.2">
      <c r="A361" s="3"/>
      <c r="G361" s="3"/>
      <c r="H361" s="3"/>
      <c r="I361" s="3"/>
    </row>
    <row r="362" spans="1:9" x14ac:dyDescent="0.2">
      <c r="A362" s="3"/>
      <c r="G362" s="3"/>
      <c r="H362" s="3"/>
      <c r="I362" s="3"/>
    </row>
    <row r="363" spans="1:9" x14ac:dyDescent="0.2">
      <c r="A363" s="3"/>
      <c r="G363" s="3"/>
      <c r="H363" s="3"/>
      <c r="I363" s="3"/>
    </row>
    <row r="364" spans="1:9" x14ac:dyDescent="0.2">
      <c r="A364" s="3"/>
      <c r="G364" s="3"/>
      <c r="H364" s="3"/>
      <c r="I364" s="3"/>
    </row>
    <row r="365" spans="1:9" x14ac:dyDescent="0.2">
      <c r="A365" s="3"/>
      <c r="G365" s="3"/>
      <c r="H365" s="3"/>
      <c r="I365" s="3"/>
    </row>
    <row r="366" spans="1:9" x14ac:dyDescent="0.2">
      <c r="A366" s="3"/>
      <c r="G366" s="3"/>
      <c r="H366" s="3"/>
      <c r="I366" s="3"/>
    </row>
    <row r="367" spans="1:9" x14ac:dyDescent="0.2">
      <c r="A367" s="3"/>
      <c r="G367" s="3"/>
      <c r="H367" s="3"/>
      <c r="I367" s="3"/>
    </row>
    <row r="368" spans="1:9" x14ac:dyDescent="0.2">
      <c r="A368" s="3"/>
      <c r="G368" s="3"/>
      <c r="H368" s="3"/>
      <c r="I368" s="3"/>
    </row>
    <row r="369" spans="1:9" x14ac:dyDescent="0.2">
      <c r="A369" s="3"/>
      <c r="G369" s="3"/>
      <c r="H369" s="3"/>
      <c r="I369" s="3"/>
    </row>
    <row r="370" spans="1:9" x14ac:dyDescent="0.2">
      <c r="A370" s="3"/>
      <c r="G370" s="3"/>
      <c r="H370" s="3"/>
      <c r="I370" s="3"/>
    </row>
    <row r="371" spans="1:9" x14ac:dyDescent="0.2">
      <c r="A371" s="3"/>
      <c r="G371" s="3"/>
      <c r="H371" s="3"/>
      <c r="I371" s="3"/>
    </row>
    <row r="372" spans="1:9" x14ac:dyDescent="0.2">
      <c r="A372" s="3"/>
      <c r="G372" s="3"/>
      <c r="H372" s="3"/>
      <c r="I372" s="3"/>
    </row>
    <row r="373" spans="1:9" x14ac:dyDescent="0.2">
      <c r="A373" s="3"/>
      <c r="G373" s="3"/>
      <c r="H373" s="3"/>
      <c r="I373" s="3"/>
    </row>
    <row r="374" spans="1:9" x14ac:dyDescent="0.2">
      <c r="A374" s="3"/>
      <c r="G374" s="3"/>
      <c r="H374" s="3"/>
      <c r="I374" s="3"/>
    </row>
    <row r="375" spans="1:9" x14ac:dyDescent="0.2">
      <c r="A375" s="3"/>
      <c r="G375" s="3"/>
      <c r="H375" s="3"/>
      <c r="I375" s="3"/>
    </row>
    <row r="376" spans="1:9" x14ac:dyDescent="0.2">
      <c r="A376" s="3"/>
      <c r="G376" s="3"/>
      <c r="H376" s="3"/>
      <c r="I376" s="3"/>
    </row>
    <row r="377" spans="1:9" x14ac:dyDescent="0.2">
      <c r="A377" s="3"/>
      <c r="G377" s="3"/>
      <c r="H377" s="3"/>
      <c r="I377" s="3"/>
    </row>
    <row r="378" spans="1:9" x14ac:dyDescent="0.2">
      <c r="A378" s="3"/>
      <c r="G378" s="3"/>
      <c r="H378" s="3"/>
      <c r="I378" s="3"/>
    </row>
    <row r="379" spans="1:9" x14ac:dyDescent="0.2">
      <c r="A379" s="3"/>
      <c r="G379" s="3"/>
      <c r="H379" s="3"/>
      <c r="I379" s="3"/>
    </row>
    <row r="380" spans="1:9" x14ac:dyDescent="0.2">
      <c r="A380" s="3"/>
      <c r="G380" s="3"/>
      <c r="H380" s="3"/>
      <c r="I380" s="3"/>
    </row>
    <row r="381" spans="1:9" x14ac:dyDescent="0.2">
      <c r="A381" s="3"/>
      <c r="G381" s="3"/>
      <c r="H381" s="3"/>
      <c r="I381" s="3"/>
    </row>
    <row r="382" spans="1:9" x14ac:dyDescent="0.2">
      <c r="A382" s="3"/>
      <c r="G382" s="3"/>
      <c r="H382" s="3"/>
      <c r="I382" s="3"/>
    </row>
    <row r="383" spans="1:9" x14ac:dyDescent="0.2">
      <c r="A383" s="3"/>
      <c r="G383" s="3"/>
      <c r="H383" s="3"/>
      <c r="I383" s="3"/>
    </row>
    <row r="384" spans="1:9" x14ac:dyDescent="0.2">
      <c r="A384" s="3"/>
      <c r="G384" s="3"/>
      <c r="H384" s="3"/>
      <c r="I384" s="3"/>
    </row>
    <row r="385" spans="1:9" x14ac:dyDescent="0.2">
      <c r="A385" s="3"/>
      <c r="G385" s="3"/>
      <c r="H385" s="3"/>
      <c r="I385" s="3"/>
    </row>
    <row r="386" spans="1:9" x14ac:dyDescent="0.2">
      <c r="A386" s="3"/>
      <c r="G386" s="3"/>
      <c r="H386" s="3"/>
      <c r="I386" s="3"/>
    </row>
    <row r="387" spans="1:9" x14ac:dyDescent="0.2">
      <c r="A387" s="3"/>
      <c r="G387" s="3"/>
      <c r="H387" s="3"/>
      <c r="I387" s="3"/>
    </row>
    <row r="388" spans="1:9" x14ac:dyDescent="0.2">
      <c r="A388" s="3"/>
      <c r="G388" s="3"/>
      <c r="H388" s="3"/>
      <c r="I388" s="3"/>
    </row>
    <row r="389" spans="1:9" x14ac:dyDescent="0.2">
      <c r="A389" s="3"/>
      <c r="G389" s="3"/>
      <c r="H389" s="3"/>
      <c r="I389" s="3"/>
    </row>
    <row r="390" spans="1:9" x14ac:dyDescent="0.2">
      <c r="A390" s="3"/>
      <c r="G390" s="3"/>
      <c r="H390" s="3"/>
      <c r="I390" s="3"/>
    </row>
    <row r="391" spans="1:9" x14ac:dyDescent="0.2">
      <c r="A391" s="3"/>
      <c r="G391" s="3"/>
      <c r="H391" s="3"/>
      <c r="I391" s="3"/>
    </row>
    <row r="392" spans="1:9" x14ac:dyDescent="0.2">
      <c r="A392" s="3"/>
      <c r="G392" s="3"/>
      <c r="H392" s="3"/>
      <c r="I392" s="3"/>
    </row>
    <row r="393" spans="1:9" x14ac:dyDescent="0.2">
      <c r="A393" s="3"/>
      <c r="G393" s="3"/>
      <c r="H393" s="3"/>
      <c r="I393" s="3"/>
    </row>
    <row r="394" spans="1:9" x14ac:dyDescent="0.2">
      <c r="A394" s="3"/>
      <c r="G394" s="3"/>
      <c r="H394" s="3"/>
      <c r="I394" s="3"/>
    </row>
    <row r="395" spans="1:9" x14ac:dyDescent="0.2">
      <c r="A395" s="3"/>
      <c r="G395" s="3"/>
      <c r="H395" s="3"/>
      <c r="I395" s="3"/>
    </row>
    <row r="396" spans="1:9" x14ac:dyDescent="0.2">
      <c r="A396" s="3"/>
      <c r="G396" s="3"/>
      <c r="H396" s="3"/>
      <c r="I396" s="3"/>
    </row>
    <row r="397" spans="1:9" x14ac:dyDescent="0.2">
      <c r="A397" s="3"/>
      <c r="G397" s="3"/>
      <c r="H397" s="3"/>
      <c r="I397" s="3"/>
    </row>
    <row r="398" spans="1:9" x14ac:dyDescent="0.2">
      <c r="A398" s="3"/>
      <c r="G398" s="3"/>
      <c r="H398" s="3"/>
      <c r="I398" s="3"/>
    </row>
    <row r="399" spans="1:9" x14ac:dyDescent="0.2">
      <c r="A399" s="3"/>
      <c r="G399" s="3"/>
      <c r="H399" s="3"/>
      <c r="I399" s="3"/>
    </row>
    <row r="400" spans="1:9" x14ac:dyDescent="0.2">
      <c r="A400" s="3"/>
      <c r="G400" s="3"/>
      <c r="H400" s="3"/>
      <c r="I400" s="3"/>
    </row>
    <row r="401" spans="1:9" x14ac:dyDescent="0.2">
      <c r="A401" s="3"/>
      <c r="G401" s="3"/>
      <c r="H401" s="3"/>
      <c r="I401" s="3"/>
    </row>
    <row r="402" spans="1:9" x14ac:dyDescent="0.2">
      <c r="A402" s="3"/>
      <c r="G402" s="3"/>
      <c r="H402" s="3"/>
      <c r="I402" s="3"/>
    </row>
    <row r="403" spans="1:9" x14ac:dyDescent="0.2">
      <c r="A403" s="3"/>
      <c r="G403" s="3"/>
      <c r="H403" s="3"/>
      <c r="I403" s="3"/>
    </row>
    <row r="404" spans="1:9" x14ac:dyDescent="0.2">
      <c r="A404" s="3"/>
      <c r="G404" s="3"/>
      <c r="H404" s="3"/>
      <c r="I404" s="3"/>
    </row>
    <row r="405" spans="1:9" x14ac:dyDescent="0.2">
      <c r="A405" s="3"/>
      <c r="G405" s="3"/>
      <c r="H405" s="3"/>
      <c r="I405" s="3"/>
    </row>
    <row r="406" spans="1:9" x14ac:dyDescent="0.2">
      <c r="A406" s="3"/>
      <c r="G406" s="3"/>
      <c r="H406" s="3"/>
      <c r="I406" s="3"/>
    </row>
    <row r="407" spans="1:9" x14ac:dyDescent="0.2">
      <c r="A407" s="3"/>
      <c r="G407" s="3"/>
      <c r="H407" s="3"/>
      <c r="I407" s="3"/>
    </row>
    <row r="408" spans="1:9" x14ac:dyDescent="0.2">
      <c r="A408" s="3"/>
      <c r="G408" s="3"/>
      <c r="H408" s="3"/>
      <c r="I408" s="3"/>
    </row>
    <row r="409" spans="1:9" x14ac:dyDescent="0.2">
      <c r="A409" s="3"/>
      <c r="G409" s="3"/>
      <c r="H409" s="3"/>
      <c r="I409" s="3"/>
    </row>
    <row r="410" spans="1:9" x14ac:dyDescent="0.2">
      <c r="A410" s="3"/>
      <c r="G410" s="3"/>
      <c r="H410" s="3"/>
      <c r="I410" s="3"/>
    </row>
    <row r="411" spans="1:9" x14ac:dyDescent="0.2">
      <c r="A411" s="3"/>
      <c r="G411" s="3"/>
      <c r="H411" s="3"/>
      <c r="I411" s="3"/>
    </row>
    <row r="412" spans="1:9" x14ac:dyDescent="0.2">
      <c r="A412" s="3"/>
      <c r="G412" s="3"/>
      <c r="H412" s="3"/>
      <c r="I412" s="3"/>
    </row>
    <row r="413" spans="1:9" x14ac:dyDescent="0.2">
      <c r="A413" s="3"/>
      <c r="G413" s="3"/>
      <c r="H413" s="3"/>
      <c r="I413" s="3"/>
    </row>
    <row r="414" spans="1:9" x14ac:dyDescent="0.2">
      <c r="A414" s="3"/>
      <c r="G414" s="3"/>
      <c r="H414" s="3"/>
      <c r="I414" s="3"/>
    </row>
    <row r="415" spans="1:9" x14ac:dyDescent="0.2">
      <c r="A415" s="3"/>
      <c r="G415" s="3"/>
      <c r="H415" s="3"/>
      <c r="I415" s="3"/>
    </row>
    <row r="416" spans="1:9" x14ac:dyDescent="0.2">
      <c r="A416" s="3"/>
      <c r="G416" s="3"/>
      <c r="H416" s="3"/>
      <c r="I416" s="3"/>
    </row>
    <row r="417" spans="1:9" x14ac:dyDescent="0.2">
      <c r="A417" s="3"/>
      <c r="G417" s="3"/>
      <c r="H417" s="3"/>
      <c r="I417" s="3"/>
    </row>
    <row r="418" spans="1:9" x14ac:dyDescent="0.2">
      <c r="A418" s="3"/>
      <c r="G418" s="3"/>
      <c r="H418" s="3"/>
      <c r="I418" s="3"/>
    </row>
    <row r="419" spans="1:9" x14ac:dyDescent="0.2">
      <c r="A419" s="3"/>
      <c r="G419" s="3"/>
      <c r="H419" s="3"/>
      <c r="I419" s="3"/>
    </row>
    <row r="420" spans="1:9" x14ac:dyDescent="0.2">
      <c r="A420" s="3"/>
      <c r="G420" s="3"/>
      <c r="H420" s="3"/>
      <c r="I420" s="3"/>
    </row>
    <row r="421" spans="1:9" x14ac:dyDescent="0.2">
      <c r="A421" s="3"/>
      <c r="G421" s="3"/>
      <c r="H421" s="3"/>
      <c r="I421" s="3"/>
    </row>
    <row r="422" spans="1:9" x14ac:dyDescent="0.2">
      <c r="A422" s="3"/>
      <c r="G422" s="3"/>
      <c r="H422" s="3"/>
      <c r="I422" s="3"/>
    </row>
    <row r="423" spans="1:9" x14ac:dyDescent="0.2">
      <c r="A423" s="3"/>
      <c r="G423" s="3"/>
      <c r="H423" s="3"/>
      <c r="I423" s="3"/>
    </row>
    <row r="424" spans="1:9" x14ac:dyDescent="0.2">
      <c r="A424" s="3"/>
      <c r="G424" s="3"/>
      <c r="H424" s="3"/>
      <c r="I424" s="3"/>
    </row>
    <row r="425" spans="1:9" x14ac:dyDescent="0.2">
      <c r="A425" s="3"/>
      <c r="G425" s="3"/>
      <c r="H425" s="3"/>
      <c r="I425" s="3"/>
    </row>
    <row r="426" spans="1:9" x14ac:dyDescent="0.2">
      <c r="A426" s="3"/>
      <c r="G426" s="3"/>
      <c r="H426" s="3"/>
      <c r="I426" s="3"/>
    </row>
    <row r="427" spans="1:9" x14ac:dyDescent="0.2">
      <c r="A427" s="3"/>
      <c r="G427" s="3"/>
      <c r="H427" s="3"/>
      <c r="I427" s="3"/>
    </row>
    <row r="428" spans="1:9" x14ac:dyDescent="0.2">
      <c r="A428" s="3"/>
      <c r="G428" s="3"/>
      <c r="H428" s="3"/>
      <c r="I428" s="3"/>
    </row>
    <row r="429" spans="1:9" x14ac:dyDescent="0.2">
      <c r="A429" s="3"/>
      <c r="G429" s="3"/>
      <c r="H429" s="3"/>
      <c r="I429" s="3"/>
    </row>
    <row r="430" spans="1:9" x14ac:dyDescent="0.2">
      <c r="A430" s="3"/>
      <c r="G430" s="3"/>
      <c r="H430" s="3"/>
      <c r="I430" s="3"/>
    </row>
    <row r="431" spans="1:9" x14ac:dyDescent="0.2">
      <c r="A431" s="3"/>
      <c r="G431" s="3"/>
      <c r="H431" s="3"/>
      <c r="I431" s="3"/>
    </row>
    <row r="432" spans="1:9" x14ac:dyDescent="0.2">
      <c r="A432" s="3"/>
      <c r="G432" s="3"/>
      <c r="H432" s="3"/>
      <c r="I432" s="3"/>
    </row>
    <row r="433" spans="1:9" x14ac:dyDescent="0.2">
      <c r="A433" s="3"/>
      <c r="G433" s="3"/>
      <c r="H433" s="3"/>
      <c r="I433" s="3"/>
    </row>
    <row r="434" spans="1:9" x14ac:dyDescent="0.2">
      <c r="A434" s="3"/>
      <c r="G434" s="3"/>
      <c r="H434" s="3"/>
      <c r="I434" s="3"/>
    </row>
    <row r="435" spans="1:9" x14ac:dyDescent="0.2">
      <c r="A435" s="3"/>
      <c r="G435" s="3"/>
      <c r="H435" s="3"/>
      <c r="I435" s="3"/>
    </row>
    <row r="436" spans="1:9" x14ac:dyDescent="0.2">
      <c r="A436" s="3"/>
      <c r="G436" s="3"/>
      <c r="H436" s="3"/>
      <c r="I436" s="3"/>
    </row>
    <row r="437" spans="1:9" x14ac:dyDescent="0.2">
      <c r="A437" s="3"/>
      <c r="G437" s="3"/>
      <c r="H437" s="3"/>
      <c r="I437" s="3"/>
    </row>
    <row r="438" spans="1:9" x14ac:dyDescent="0.2">
      <c r="A438" s="3"/>
      <c r="G438" s="3"/>
      <c r="H438" s="3"/>
      <c r="I438" s="3"/>
    </row>
    <row r="439" spans="1:9" x14ac:dyDescent="0.2">
      <c r="A439" s="3"/>
      <c r="G439" s="3"/>
      <c r="H439" s="3"/>
      <c r="I439" s="3"/>
    </row>
    <row r="440" spans="1:9" x14ac:dyDescent="0.2">
      <c r="A440" s="3"/>
      <c r="G440" s="3"/>
      <c r="H440" s="3"/>
      <c r="I440" s="3"/>
    </row>
    <row r="441" spans="1:9" x14ac:dyDescent="0.2">
      <c r="A441" s="3"/>
      <c r="G441" s="3"/>
      <c r="H441" s="3"/>
      <c r="I441" s="3"/>
    </row>
    <row r="442" spans="1:9" x14ac:dyDescent="0.2">
      <c r="A442" s="3"/>
      <c r="G442" s="3"/>
      <c r="H442" s="3"/>
      <c r="I442" s="3"/>
    </row>
    <row r="443" spans="1:9" x14ac:dyDescent="0.2">
      <c r="A443" s="3"/>
      <c r="G443" s="3"/>
      <c r="H443" s="3"/>
      <c r="I443" s="3"/>
    </row>
    <row r="444" spans="1:9" x14ac:dyDescent="0.2">
      <c r="A444" s="3"/>
      <c r="G444" s="3"/>
      <c r="H444" s="3"/>
      <c r="I444" s="3"/>
    </row>
    <row r="445" spans="1:9" x14ac:dyDescent="0.2">
      <c r="A445" s="3"/>
      <c r="G445" s="3"/>
      <c r="H445" s="3"/>
      <c r="I445" s="3"/>
    </row>
    <row r="446" spans="1:9" x14ac:dyDescent="0.2">
      <c r="A446" s="3"/>
      <c r="G446" s="3"/>
      <c r="H446" s="3"/>
      <c r="I446" s="3"/>
    </row>
    <row r="447" spans="1:9" x14ac:dyDescent="0.2">
      <c r="A447" s="3"/>
      <c r="G447" s="3"/>
      <c r="H447" s="3"/>
      <c r="I447" s="3"/>
    </row>
    <row r="448" spans="1:9" x14ac:dyDescent="0.2">
      <c r="A448" s="3"/>
      <c r="G448" s="3"/>
      <c r="H448" s="3"/>
      <c r="I448" s="3"/>
    </row>
    <row r="449" spans="1:9" x14ac:dyDescent="0.2">
      <c r="A449" s="3"/>
      <c r="G449" s="3"/>
      <c r="H449" s="3"/>
      <c r="I449" s="3"/>
    </row>
    <row r="450" spans="1:9" x14ac:dyDescent="0.2">
      <c r="A450" s="3"/>
      <c r="G450" s="3"/>
      <c r="H450" s="3"/>
      <c r="I450" s="3"/>
    </row>
    <row r="451" spans="1:9" x14ac:dyDescent="0.2">
      <c r="A451" s="3"/>
      <c r="G451" s="3"/>
      <c r="H451" s="3"/>
      <c r="I451" s="3"/>
    </row>
    <row r="452" spans="1:9" x14ac:dyDescent="0.2">
      <c r="A452" s="3"/>
      <c r="G452" s="3"/>
      <c r="H452" s="3"/>
      <c r="I452" s="3"/>
    </row>
    <row r="453" spans="1:9" x14ac:dyDescent="0.2">
      <c r="A453" s="3"/>
      <c r="G453" s="3"/>
      <c r="H453" s="3"/>
      <c r="I453" s="3"/>
    </row>
    <row r="454" spans="1:9" x14ac:dyDescent="0.2">
      <c r="A454" s="3"/>
      <c r="G454" s="3"/>
      <c r="H454" s="3"/>
      <c r="I454" s="3"/>
    </row>
    <row r="455" spans="1:9" x14ac:dyDescent="0.2">
      <c r="A455" s="3"/>
      <c r="G455" s="3"/>
      <c r="H455" s="3"/>
      <c r="I455" s="3"/>
    </row>
    <row r="456" spans="1:9" x14ac:dyDescent="0.2">
      <c r="A456" s="3"/>
      <c r="G456" s="3"/>
      <c r="H456" s="3"/>
      <c r="I456" s="3"/>
    </row>
    <row r="457" spans="1:9" x14ac:dyDescent="0.2">
      <c r="A457" s="3"/>
      <c r="G457" s="3"/>
      <c r="H457" s="3"/>
      <c r="I457" s="3"/>
    </row>
    <row r="458" spans="1:9" x14ac:dyDescent="0.2">
      <c r="A458" s="3"/>
      <c r="G458" s="3"/>
      <c r="H458" s="3"/>
      <c r="I458" s="3"/>
    </row>
    <row r="459" spans="1:9" x14ac:dyDescent="0.2">
      <c r="A459" s="3"/>
      <c r="G459" s="3"/>
      <c r="H459" s="3"/>
      <c r="I459" s="3"/>
    </row>
    <row r="460" spans="1:9" x14ac:dyDescent="0.2">
      <c r="A460" s="3"/>
      <c r="G460" s="3"/>
      <c r="H460" s="3"/>
      <c r="I460" s="3"/>
    </row>
    <row r="461" spans="1:9" x14ac:dyDescent="0.2">
      <c r="A461" s="3"/>
      <c r="G461" s="3"/>
      <c r="H461" s="3"/>
      <c r="I461" s="3"/>
    </row>
    <row r="462" spans="1:9" x14ac:dyDescent="0.2">
      <c r="A462" s="3"/>
      <c r="G462" s="3"/>
      <c r="H462" s="3"/>
      <c r="I462" s="3"/>
    </row>
    <row r="463" spans="1:9" x14ac:dyDescent="0.2">
      <c r="A463" s="3"/>
      <c r="G463" s="3"/>
      <c r="H463" s="3"/>
      <c r="I463" s="3"/>
    </row>
    <row r="464" spans="1:9" x14ac:dyDescent="0.2">
      <c r="A464" s="3"/>
      <c r="G464" s="3"/>
      <c r="H464" s="3"/>
      <c r="I464" s="3"/>
    </row>
    <row r="465" spans="1:9" x14ac:dyDescent="0.2">
      <c r="A465" s="3"/>
      <c r="G465" s="3"/>
      <c r="H465" s="3"/>
      <c r="I465" s="3"/>
    </row>
    <row r="466" spans="1:9" x14ac:dyDescent="0.2">
      <c r="A466" s="3"/>
      <c r="G466" s="3"/>
      <c r="H466" s="3"/>
      <c r="I466" s="3"/>
    </row>
    <row r="467" spans="1:9" x14ac:dyDescent="0.2">
      <c r="A467" s="3"/>
      <c r="G467" s="3"/>
      <c r="H467" s="3"/>
      <c r="I467" s="3"/>
    </row>
    <row r="468" spans="1:9" x14ac:dyDescent="0.2">
      <c r="A468" s="3"/>
      <c r="G468" s="3"/>
      <c r="H468" s="3"/>
      <c r="I468" s="3"/>
    </row>
    <row r="469" spans="1:9" x14ac:dyDescent="0.2">
      <c r="A469" s="3"/>
      <c r="G469" s="3"/>
      <c r="H469" s="3"/>
      <c r="I469" s="3"/>
    </row>
    <row r="470" spans="1:9" x14ac:dyDescent="0.2">
      <c r="A470" s="3"/>
      <c r="G470" s="3"/>
      <c r="H470" s="3"/>
      <c r="I470" s="3"/>
    </row>
    <row r="471" spans="1:9" x14ac:dyDescent="0.2">
      <c r="A471" s="3"/>
      <c r="G471" s="3"/>
      <c r="H471" s="3"/>
      <c r="I471" s="3"/>
    </row>
    <row r="472" spans="1:9" x14ac:dyDescent="0.2">
      <c r="A472" s="3"/>
      <c r="G472" s="3"/>
      <c r="H472" s="3"/>
      <c r="I472" s="3"/>
    </row>
    <row r="473" spans="1:9" x14ac:dyDescent="0.2">
      <c r="A473" s="3"/>
      <c r="G473" s="3"/>
      <c r="H473" s="3"/>
      <c r="I473" s="3"/>
    </row>
    <row r="474" spans="1:9" x14ac:dyDescent="0.2">
      <c r="A474" s="3"/>
      <c r="G474" s="3"/>
      <c r="H474" s="3"/>
      <c r="I474" s="3"/>
    </row>
    <row r="475" spans="1:9" x14ac:dyDescent="0.2">
      <c r="A475" s="3"/>
      <c r="G475" s="3"/>
      <c r="H475" s="3"/>
      <c r="I475" s="3"/>
    </row>
    <row r="476" spans="1:9" x14ac:dyDescent="0.2">
      <c r="A476" s="3"/>
      <c r="G476" s="3"/>
      <c r="H476" s="3"/>
      <c r="I476" s="3"/>
    </row>
    <row r="477" spans="1:9" x14ac:dyDescent="0.2">
      <c r="A477" s="3"/>
      <c r="G477" s="3"/>
      <c r="H477" s="3"/>
      <c r="I477" s="3"/>
    </row>
    <row r="478" spans="1:9" x14ac:dyDescent="0.2">
      <c r="A478" s="3"/>
      <c r="G478" s="3"/>
      <c r="H478" s="3"/>
      <c r="I478" s="3"/>
    </row>
    <row r="479" spans="1:9" x14ac:dyDescent="0.2">
      <c r="A479" s="3"/>
      <c r="G479" s="3"/>
      <c r="H479" s="3"/>
      <c r="I479" s="3"/>
    </row>
    <row r="480" spans="1:9" x14ac:dyDescent="0.2">
      <c r="A480" s="3"/>
      <c r="G480" s="3"/>
      <c r="H480" s="3"/>
      <c r="I480" s="3"/>
    </row>
    <row r="481" spans="1:9" x14ac:dyDescent="0.2">
      <c r="A481" s="3"/>
      <c r="G481" s="3"/>
      <c r="H481" s="3"/>
      <c r="I481" s="3"/>
    </row>
    <row r="482" spans="1:9" x14ac:dyDescent="0.2">
      <c r="A482" s="3"/>
      <c r="G482" s="3"/>
      <c r="H482" s="3"/>
      <c r="I482" s="3"/>
    </row>
    <row r="483" spans="1:9" x14ac:dyDescent="0.2">
      <c r="A483" s="3"/>
      <c r="G483" s="3"/>
      <c r="H483" s="3"/>
      <c r="I483" s="3"/>
    </row>
    <row r="484" spans="1:9" x14ac:dyDescent="0.2">
      <c r="A484" s="3"/>
      <c r="G484" s="3"/>
      <c r="H484" s="3"/>
      <c r="I484" s="3"/>
    </row>
    <row r="485" spans="1:9" x14ac:dyDescent="0.2">
      <c r="A485" s="3"/>
      <c r="G485" s="3"/>
      <c r="H485" s="3"/>
      <c r="I485" s="3"/>
    </row>
    <row r="486" spans="1:9" x14ac:dyDescent="0.2">
      <c r="A486" s="3"/>
      <c r="G486" s="3"/>
      <c r="H486" s="3"/>
      <c r="I486" s="3"/>
    </row>
    <row r="487" spans="1:9" x14ac:dyDescent="0.2">
      <c r="A487" s="3"/>
      <c r="G487" s="3"/>
      <c r="H487" s="3"/>
      <c r="I487" s="3"/>
    </row>
    <row r="488" spans="1:9" x14ac:dyDescent="0.2">
      <c r="A488" s="3"/>
      <c r="G488" s="3"/>
      <c r="H488" s="3"/>
      <c r="I488" s="3"/>
    </row>
    <row r="489" spans="1:9" x14ac:dyDescent="0.2">
      <c r="A489" s="3"/>
      <c r="G489" s="3"/>
      <c r="H489" s="3"/>
      <c r="I489" s="3"/>
    </row>
    <row r="490" spans="1:9" x14ac:dyDescent="0.2">
      <c r="A490" s="3"/>
      <c r="G490" s="3"/>
      <c r="H490" s="3"/>
      <c r="I490" s="3"/>
    </row>
    <row r="491" spans="1:9" x14ac:dyDescent="0.2">
      <c r="A491" s="3"/>
      <c r="G491" s="3"/>
      <c r="H491" s="3"/>
      <c r="I491" s="3"/>
    </row>
    <row r="492" spans="1:9" x14ac:dyDescent="0.2">
      <c r="A492" s="3"/>
      <c r="G492" s="3"/>
      <c r="H492" s="3"/>
      <c r="I492" s="3"/>
    </row>
    <row r="493" spans="1:9" x14ac:dyDescent="0.2">
      <c r="A493" s="3"/>
      <c r="G493" s="3"/>
      <c r="H493" s="3"/>
      <c r="I493" s="3"/>
    </row>
    <row r="494" spans="1:9" x14ac:dyDescent="0.2">
      <c r="A494" s="3"/>
      <c r="G494" s="3"/>
      <c r="H494" s="3"/>
      <c r="I494" s="3"/>
    </row>
    <row r="495" spans="1:9" x14ac:dyDescent="0.2">
      <c r="A495" s="3"/>
      <c r="G495" s="3"/>
      <c r="H495" s="3"/>
      <c r="I495" s="3"/>
    </row>
    <row r="496" spans="1:9" x14ac:dyDescent="0.2">
      <c r="A496" s="3"/>
      <c r="G496" s="3"/>
      <c r="H496" s="3"/>
      <c r="I496" s="3"/>
    </row>
    <row r="497" spans="1:9" x14ac:dyDescent="0.2">
      <c r="A497" s="3"/>
      <c r="G497" s="3"/>
      <c r="H497" s="3"/>
      <c r="I497" s="3"/>
    </row>
    <row r="498" spans="1:9" x14ac:dyDescent="0.2">
      <c r="A498" s="3"/>
      <c r="G498" s="3"/>
      <c r="H498" s="3"/>
      <c r="I498" s="3"/>
    </row>
    <row r="499" spans="1:9" x14ac:dyDescent="0.2">
      <c r="A499" s="3"/>
      <c r="G499" s="3"/>
      <c r="H499" s="3"/>
      <c r="I499" s="3"/>
    </row>
    <row r="500" spans="1:9" x14ac:dyDescent="0.2">
      <c r="A500" s="3"/>
      <c r="G500" s="3"/>
      <c r="H500" s="3"/>
      <c r="I500" s="3"/>
    </row>
    <row r="501" spans="1:9" x14ac:dyDescent="0.2">
      <c r="A501" s="3"/>
      <c r="G501" s="3"/>
      <c r="H501" s="3"/>
      <c r="I501" s="3"/>
    </row>
    <row r="502" spans="1:9" x14ac:dyDescent="0.2">
      <c r="A502" s="3"/>
      <c r="G502" s="3"/>
      <c r="H502" s="3"/>
      <c r="I502" s="3"/>
    </row>
    <row r="503" spans="1:9" x14ac:dyDescent="0.2">
      <c r="A503" s="3"/>
      <c r="G503" s="3"/>
      <c r="H503" s="3"/>
      <c r="I503" s="3"/>
    </row>
    <row r="504" spans="1:9" x14ac:dyDescent="0.2">
      <c r="A504" s="3"/>
      <c r="G504" s="3"/>
      <c r="H504" s="3"/>
      <c r="I504" s="3"/>
    </row>
    <row r="505" spans="1:9" x14ac:dyDescent="0.2">
      <c r="A505" s="3"/>
      <c r="G505" s="3"/>
      <c r="H505" s="3"/>
      <c r="I505" s="3"/>
    </row>
    <row r="506" spans="1:9" x14ac:dyDescent="0.2">
      <c r="A506" s="3"/>
      <c r="G506" s="3"/>
      <c r="H506" s="3"/>
      <c r="I506" s="3"/>
    </row>
    <row r="507" spans="1:9" x14ac:dyDescent="0.2">
      <c r="A507" s="3"/>
      <c r="G507" s="3"/>
      <c r="H507" s="3"/>
      <c r="I507" s="3"/>
    </row>
    <row r="508" spans="1:9" x14ac:dyDescent="0.2">
      <c r="A508" s="3"/>
      <c r="G508" s="3"/>
      <c r="H508" s="3"/>
      <c r="I508" s="3"/>
    </row>
    <row r="509" spans="1:9" x14ac:dyDescent="0.2">
      <c r="A509" s="3"/>
      <c r="G509" s="3"/>
      <c r="H509" s="3"/>
      <c r="I509" s="3"/>
    </row>
    <row r="510" spans="1:9" x14ac:dyDescent="0.2">
      <c r="A510" s="3"/>
      <c r="G510" s="3"/>
      <c r="H510" s="3"/>
      <c r="I510" s="3"/>
    </row>
    <row r="511" spans="1:9" x14ac:dyDescent="0.2">
      <c r="A511" s="3"/>
      <c r="G511" s="3"/>
      <c r="H511" s="3"/>
      <c r="I511" s="3"/>
    </row>
    <row r="512" spans="1:9" x14ac:dyDescent="0.2">
      <c r="A512" s="3"/>
      <c r="G512" s="3"/>
      <c r="H512" s="3"/>
      <c r="I512" s="3"/>
    </row>
    <row r="513" spans="1:9" x14ac:dyDescent="0.2">
      <c r="A513" s="3"/>
      <c r="G513" s="3"/>
      <c r="H513" s="3"/>
      <c r="I513" s="3"/>
    </row>
    <row r="514" spans="1:9" x14ac:dyDescent="0.2">
      <c r="A514" s="3"/>
      <c r="G514" s="3"/>
      <c r="H514" s="3"/>
      <c r="I514" s="3"/>
    </row>
    <row r="515" spans="1:9" x14ac:dyDescent="0.2">
      <c r="A515" s="3"/>
      <c r="G515" s="3"/>
      <c r="H515" s="3"/>
      <c r="I515" s="3"/>
    </row>
    <row r="516" spans="1:9" x14ac:dyDescent="0.2">
      <c r="A516" s="3"/>
      <c r="G516" s="3"/>
      <c r="H516" s="3"/>
      <c r="I516" s="3"/>
    </row>
    <row r="517" spans="1:9" x14ac:dyDescent="0.2">
      <c r="A517" s="3"/>
      <c r="G517" s="3"/>
      <c r="H517" s="3"/>
      <c r="I517" s="3"/>
    </row>
    <row r="518" spans="1:9" x14ac:dyDescent="0.2">
      <c r="A518" s="3"/>
      <c r="G518" s="3"/>
      <c r="H518" s="3"/>
      <c r="I518" s="3"/>
    </row>
    <row r="519" spans="1:9" x14ac:dyDescent="0.2">
      <c r="A519" s="3"/>
      <c r="G519" s="3"/>
      <c r="H519" s="3"/>
      <c r="I519" s="3"/>
    </row>
    <row r="520" spans="1:9" x14ac:dyDescent="0.2">
      <c r="A520" s="3"/>
      <c r="G520" s="3"/>
      <c r="H520" s="3"/>
      <c r="I520" s="3"/>
    </row>
    <row r="521" spans="1:9" x14ac:dyDescent="0.2">
      <c r="A521" s="3"/>
      <c r="G521" s="3"/>
      <c r="H521" s="3"/>
      <c r="I521" s="3"/>
    </row>
    <row r="522" spans="1:9" x14ac:dyDescent="0.2">
      <c r="A522" s="3"/>
      <c r="G522" s="3"/>
      <c r="H522" s="3"/>
      <c r="I522" s="3"/>
    </row>
    <row r="523" spans="1:9" x14ac:dyDescent="0.2">
      <c r="A523" s="3"/>
      <c r="G523" s="3"/>
      <c r="H523" s="3"/>
      <c r="I523" s="3"/>
    </row>
    <row r="524" spans="1:9" x14ac:dyDescent="0.2">
      <c r="A524" s="3"/>
      <c r="G524" s="3"/>
      <c r="H524" s="3"/>
      <c r="I524" s="3"/>
    </row>
    <row r="525" spans="1:9" x14ac:dyDescent="0.2">
      <c r="A525" s="3"/>
      <c r="G525" s="3"/>
      <c r="H525" s="3"/>
      <c r="I525" s="3"/>
    </row>
    <row r="526" spans="1:9" x14ac:dyDescent="0.2">
      <c r="A526" s="3"/>
      <c r="G526" s="3"/>
      <c r="H526" s="3"/>
      <c r="I526" s="3"/>
    </row>
    <row r="527" spans="1:9" x14ac:dyDescent="0.2">
      <c r="A527" s="3"/>
      <c r="G527" s="3"/>
      <c r="H527" s="3"/>
      <c r="I527" s="3"/>
    </row>
    <row r="528" spans="1:9" x14ac:dyDescent="0.2">
      <c r="A528" s="3"/>
      <c r="G528" s="3"/>
      <c r="H528" s="3"/>
      <c r="I528" s="3"/>
    </row>
    <row r="529" spans="1:9" x14ac:dyDescent="0.2">
      <c r="A529" s="3"/>
      <c r="G529" s="3"/>
      <c r="H529" s="3"/>
      <c r="I529" s="3"/>
    </row>
    <row r="530" spans="1:9" x14ac:dyDescent="0.2">
      <c r="A530" s="3"/>
      <c r="G530" s="3"/>
      <c r="H530" s="3"/>
      <c r="I530" s="3"/>
    </row>
    <row r="531" spans="1:9" x14ac:dyDescent="0.2">
      <c r="A531" s="3"/>
      <c r="G531" s="3"/>
      <c r="H531" s="3"/>
      <c r="I531" s="3"/>
    </row>
    <row r="532" spans="1:9" x14ac:dyDescent="0.2">
      <c r="A532" s="3"/>
      <c r="G532" s="3"/>
      <c r="H532" s="3"/>
      <c r="I532" s="3"/>
    </row>
    <row r="533" spans="1:9" x14ac:dyDescent="0.2">
      <c r="A533" s="3"/>
      <c r="G533" s="3"/>
      <c r="H533" s="3"/>
      <c r="I533" s="3"/>
    </row>
    <row r="534" spans="1:9" x14ac:dyDescent="0.2">
      <c r="A534" s="3"/>
      <c r="G534" s="3"/>
      <c r="H534" s="3"/>
      <c r="I534" s="3"/>
    </row>
    <row r="535" spans="1:9" x14ac:dyDescent="0.2">
      <c r="A535" s="3"/>
      <c r="G535" s="3"/>
      <c r="H535" s="3"/>
      <c r="I535" s="3"/>
    </row>
    <row r="536" spans="1:9" x14ac:dyDescent="0.2">
      <c r="A536" s="3"/>
      <c r="G536" s="3"/>
      <c r="H536" s="3"/>
      <c r="I536" s="3"/>
    </row>
    <row r="537" spans="1:9" x14ac:dyDescent="0.2">
      <c r="A537" s="3"/>
      <c r="G537" s="3"/>
      <c r="H537" s="3"/>
      <c r="I537" s="3"/>
    </row>
    <row r="538" spans="1:9" x14ac:dyDescent="0.2">
      <c r="A538" s="3"/>
      <c r="G538" s="3"/>
      <c r="H538" s="3"/>
      <c r="I538" s="3"/>
    </row>
    <row r="539" spans="1:9" x14ac:dyDescent="0.2">
      <c r="A539" s="3"/>
      <c r="G539" s="3"/>
      <c r="H539" s="3"/>
      <c r="I539" s="3"/>
    </row>
    <row r="540" spans="1:9" x14ac:dyDescent="0.2">
      <c r="A540" s="3"/>
      <c r="G540" s="3"/>
      <c r="H540" s="3"/>
      <c r="I540" s="3"/>
    </row>
    <row r="541" spans="1:9" x14ac:dyDescent="0.2">
      <c r="A541" s="3"/>
      <c r="G541" s="3"/>
      <c r="H541" s="3"/>
      <c r="I541" s="3"/>
    </row>
    <row r="542" spans="1:9" x14ac:dyDescent="0.2">
      <c r="A542" s="3"/>
      <c r="G542" s="3"/>
      <c r="H542" s="3"/>
      <c r="I542" s="3"/>
    </row>
    <row r="543" spans="1:9" x14ac:dyDescent="0.2">
      <c r="A543" s="3"/>
      <c r="G543" s="3"/>
      <c r="H543" s="3"/>
      <c r="I543" s="3"/>
    </row>
    <row r="544" spans="1:9" x14ac:dyDescent="0.2">
      <c r="A544" s="3"/>
      <c r="G544" s="3"/>
      <c r="H544" s="3"/>
      <c r="I544" s="3"/>
    </row>
    <row r="545" spans="1:9" x14ac:dyDescent="0.2">
      <c r="A545" s="3"/>
      <c r="G545" s="3"/>
      <c r="H545" s="3"/>
      <c r="I545" s="3"/>
    </row>
    <row r="546" spans="1:9" x14ac:dyDescent="0.2">
      <c r="A546" s="3"/>
      <c r="G546" s="3"/>
      <c r="H546" s="3"/>
      <c r="I546" s="3"/>
    </row>
    <row r="547" spans="1:9" x14ac:dyDescent="0.2">
      <c r="A547" s="3"/>
      <c r="G547" s="3"/>
      <c r="H547" s="3"/>
      <c r="I547" s="3"/>
    </row>
    <row r="548" spans="1:9" x14ac:dyDescent="0.2">
      <c r="A548" s="3"/>
      <c r="G548" s="3"/>
      <c r="H548" s="3"/>
      <c r="I548" s="3"/>
    </row>
    <row r="549" spans="1:9" x14ac:dyDescent="0.2">
      <c r="A549" s="3"/>
      <c r="G549" s="3"/>
      <c r="H549" s="3"/>
      <c r="I549" s="3"/>
    </row>
    <row r="550" spans="1:9" x14ac:dyDescent="0.2">
      <c r="A550" s="3"/>
      <c r="G550" s="3"/>
      <c r="H550" s="3"/>
      <c r="I550" s="3"/>
    </row>
    <row r="551" spans="1:9" x14ac:dyDescent="0.2">
      <c r="A551" s="3"/>
      <c r="G551" s="3"/>
      <c r="H551" s="3"/>
      <c r="I551" s="3"/>
    </row>
    <row r="552" spans="1:9" x14ac:dyDescent="0.2">
      <c r="A552" s="3"/>
      <c r="G552" s="3"/>
      <c r="H552" s="3"/>
      <c r="I552" s="3"/>
    </row>
    <row r="553" spans="1:9" x14ac:dyDescent="0.2">
      <c r="A553" s="3"/>
      <c r="G553" s="3"/>
      <c r="H553" s="3"/>
      <c r="I553" s="3"/>
    </row>
    <row r="554" spans="1:9" x14ac:dyDescent="0.2">
      <c r="A554" s="3"/>
      <c r="G554" s="3"/>
      <c r="H554" s="3"/>
      <c r="I554" s="3"/>
    </row>
    <row r="555" spans="1:9" x14ac:dyDescent="0.2">
      <c r="A555" s="3"/>
      <c r="G555" s="3"/>
      <c r="H555" s="3"/>
      <c r="I555" s="3"/>
    </row>
    <row r="556" spans="1:9" x14ac:dyDescent="0.2">
      <c r="A556" s="3"/>
      <c r="G556" s="3"/>
      <c r="H556" s="3"/>
      <c r="I556" s="3"/>
    </row>
    <row r="557" spans="1:9" x14ac:dyDescent="0.2">
      <c r="A557" s="3"/>
      <c r="G557" s="3"/>
      <c r="H557" s="3"/>
      <c r="I557" s="3"/>
    </row>
    <row r="558" spans="1:9" x14ac:dyDescent="0.2">
      <c r="A558" s="3"/>
      <c r="G558" s="3"/>
      <c r="H558" s="3"/>
      <c r="I558" s="3"/>
    </row>
    <row r="559" spans="1:9" x14ac:dyDescent="0.2">
      <c r="A559" s="3"/>
      <c r="G559" s="3"/>
      <c r="H559" s="3"/>
      <c r="I559" s="3"/>
    </row>
    <row r="560" spans="1:9" x14ac:dyDescent="0.2">
      <c r="A560" s="3"/>
      <c r="G560" s="3"/>
      <c r="H560" s="3"/>
      <c r="I560" s="3"/>
    </row>
    <row r="561" spans="1:9" x14ac:dyDescent="0.2">
      <c r="A561" s="3"/>
      <c r="G561" s="3"/>
      <c r="H561" s="3"/>
      <c r="I561" s="3"/>
    </row>
    <row r="562" spans="1:9" x14ac:dyDescent="0.2">
      <c r="A562" s="3"/>
      <c r="G562" s="3"/>
      <c r="H562" s="3"/>
      <c r="I562" s="3"/>
    </row>
    <row r="563" spans="1:9" x14ac:dyDescent="0.2">
      <c r="A563" s="3"/>
      <c r="G563" s="3"/>
      <c r="H563" s="3"/>
      <c r="I563" s="3"/>
    </row>
    <row r="564" spans="1:9" x14ac:dyDescent="0.2">
      <c r="A564" s="3"/>
      <c r="G564" s="3"/>
      <c r="H564" s="3"/>
      <c r="I564" s="3"/>
    </row>
    <row r="565" spans="1:9" x14ac:dyDescent="0.2">
      <c r="A565" s="3"/>
      <c r="G565" s="3"/>
      <c r="H565" s="3"/>
      <c r="I565" s="3"/>
    </row>
    <row r="566" spans="1:9" x14ac:dyDescent="0.2">
      <c r="A566" s="3"/>
      <c r="G566" s="3"/>
      <c r="H566" s="3"/>
      <c r="I566" s="3"/>
    </row>
    <row r="567" spans="1:9" x14ac:dyDescent="0.2">
      <c r="A567" s="3"/>
      <c r="G567" s="3"/>
      <c r="H567" s="3"/>
      <c r="I567" s="3"/>
    </row>
    <row r="568" spans="1:9" x14ac:dyDescent="0.2">
      <c r="A568" s="3"/>
      <c r="G568" s="3"/>
      <c r="H568" s="3"/>
      <c r="I568" s="3"/>
    </row>
    <row r="569" spans="1:9" x14ac:dyDescent="0.2">
      <c r="A569" s="3"/>
      <c r="G569" s="3"/>
      <c r="H569" s="3"/>
      <c r="I569" s="3"/>
    </row>
    <row r="570" spans="1:9" x14ac:dyDescent="0.2">
      <c r="A570" s="3"/>
      <c r="G570" s="3"/>
      <c r="H570" s="3"/>
      <c r="I570" s="3"/>
    </row>
    <row r="571" spans="1:9" x14ac:dyDescent="0.2">
      <c r="A571" s="3"/>
      <c r="G571" s="3"/>
      <c r="H571" s="3"/>
      <c r="I571" s="3"/>
    </row>
    <row r="572" spans="1:9" x14ac:dyDescent="0.2">
      <c r="A572" s="3"/>
      <c r="G572" s="3"/>
      <c r="H572" s="3"/>
      <c r="I572" s="3"/>
    </row>
    <row r="573" spans="1:9" x14ac:dyDescent="0.2">
      <c r="A573" s="3"/>
      <c r="G573" s="3"/>
      <c r="H573" s="3"/>
      <c r="I573" s="3"/>
    </row>
    <row r="574" spans="1:9" x14ac:dyDescent="0.2">
      <c r="A574" s="3"/>
      <c r="G574" s="3"/>
      <c r="H574" s="3"/>
      <c r="I574" s="3"/>
    </row>
    <row r="575" spans="1:9" x14ac:dyDescent="0.2">
      <c r="A575" s="3"/>
      <c r="G575" s="3"/>
      <c r="H575" s="3"/>
      <c r="I575" s="3"/>
    </row>
    <row r="576" spans="1:9" x14ac:dyDescent="0.2">
      <c r="A576" s="3"/>
      <c r="G576" s="3"/>
      <c r="H576" s="3"/>
      <c r="I576" s="3"/>
    </row>
    <row r="577" spans="1:9" x14ac:dyDescent="0.2">
      <c r="A577" s="3"/>
      <c r="G577" s="3"/>
      <c r="H577" s="3"/>
      <c r="I577" s="3"/>
    </row>
    <row r="578" spans="1:9" x14ac:dyDescent="0.2">
      <c r="A578" s="3"/>
      <c r="G578" s="3"/>
      <c r="H578" s="3"/>
      <c r="I578" s="3"/>
    </row>
    <row r="579" spans="1:9" x14ac:dyDescent="0.2">
      <c r="A579" s="3"/>
      <c r="G579" s="3"/>
      <c r="H579" s="3"/>
      <c r="I579" s="3"/>
    </row>
    <row r="580" spans="1:9" x14ac:dyDescent="0.2">
      <c r="A580" s="3"/>
      <c r="G580" s="3"/>
      <c r="H580" s="3"/>
      <c r="I580" s="3"/>
    </row>
    <row r="581" spans="1:9" x14ac:dyDescent="0.2">
      <c r="A581" s="3"/>
      <c r="G581" s="3"/>
      <c r="H581" s="3"/>
      <c r="I581" s="3"/>
    </row>
    <row r="582" spans="1:9" x14ac:dyDescent="0.2">
      <c r="A582" s="3"/>
      <c r="G582" s="3"/>
      <c r="H582" s="3"/>
      <c r="I582" s="3"/>
    </row>
    <row r="583" spans="1:9" x14ac:dyDescent="0.2">
      <c r="A583" s="3"/>
      <c r="G583" s="3"/>
      <c r="H583" s="3"/>
      <c r="I583" s="3"/>
    </row>
    <row r="584" spans="1:9" x14ac:dyDescent="0.2">
      <c r="A584" s="3"/>
      <c r="G584" s="3"/>
      <c r="H584" s="3"/>
      <c r="I584" s="3"/>
    </row>
    <row r="585" spans="1:9" x14ac:dyDescent="0.2">
      <c r="A585" s="3"/>
      <c r="G585" s="3"/>
      <c r="H585" s="3"/>
      <c r="I585" s="3"/>
    </row>
    <row r="586" spans="1:9" x14ac:dyDescent="0.2">
      <c r="A586" s="3"/>
      <c r="G586" s="3"/>
      <c r="H586" s="3"/>
      <c r="I586" s="3"/>
    </row>
    <row r="587" spans="1:9" x14ac:dyDescent="0.2">
      <c r="A587" s="3"/>
      <c r="G587" s="3"/>
      <c r="H587" s="3"/>
      <c r="I587" s="3"/>
    </row>
    <row r="588" spans="1:9" x14ac:dyDescent="0.2">
      <c r="A588" s="3"/>
      <c r="G588" s="3"/>
      <c r="H588" s="3"/>
      <c r="I588" s="3"/>
    </row>
    <row r="589" spans="1:9" x14ac:dyDescent="0.2">
      <c r="A589" s="3"/>
      <c r="G589" s="3"/>
      <c r="H589" s="3"/>
      <c r="I589" s="3"/>
    </row>
    <row r="590" spans="1:9" x14ac:dyDescent="0.2">
      <c r="A590" s="3"/>
      <c r="G590" s="3"/>
      <c r="H590" s="3"/>
      <c r="I590" s="3"/>
    </row>
    <row r="591" spans="1:9" x14ac:dyDescent="0.2">
      <c r="A591" s="3"/>
      <c r="G591" s="3"/>
      <c r="H591" s="3"/>
      <c r="I591" s="3"/>
    </row>
    <row r="592" spans="1:9" x14ac:dyDescent="0.2">
      <c r="A592" s="3"/>
      <c r="G592" s="3"/>
      <c r="H592" s="3"/>
      <c r="I592" s="3"/>
    </row>
    <row r="593" spans="1:9" x14ac:dyDescent="0.2">
      <c r="A593" s="3"/>
      <c r="G593" s="3"/>
      <c r="H593" s="3"/>
      <c r="I593" s="3"/>
    </row>
    <row r="594" spans="1:9" x14ac:dyDescent="0.2">
      <c r="A594" s="3"/>
      <c r="G594" s="3"/>
      <c r="H594" s="3"/>
      <c r="I594" s="3"/>
    </row>
    <row r="595" spans="1:9" x14ac:dyDescent="0.2">
      <c r="A595" s="3"/>
      <c r="G595" s="3"/>
      <c r="H595" s="3"/>
      <c r="I595" s="3"/>
    </row>
    <row r="596" spans="1:9" x14ac:dyDescent="0.2">
      <c r="A596" s="3"/>
      <c r="G596" s="3"/>
      <c r="H596" s="3"/>
      <c r="I596" s="3"/>
    </row>
    <row r="597" spans="1:9" x14ac:dyDescent="0.2">
      <c r="A597" s="3"/>
      <c r="G597" s="3"/>
      <c r="H597" s="3"/>
      <c r="I597" s="3"/>
    </row>
    <row r="598" spans="1:9" x14ac:dyDescent="0.2">
      <c r="A598" s="3"/>
      <c r="G598" s="3"/>
      <c r="H598" s="3"/>
      <c r="I598" s="3"/>
    </row>
    <row r="599" spans="1:9" x14ac:dyDescent="0.2">
      <c r="A599" s="3"/>
      <c r="G599" s="3"/>
      <c r="H599" s="3"/>
      <c r="I599" s="3"/>
    </row>
    <row r="600" spans="1:9" x14ac:dyDescent="0.2">
      <c r="A600" s="3"/>
      <c r="G600" s="3"/>
      <c r="H600" s="3"/>
      <c r="I600" s="3"/>
    </row>
    <row r="601" spans="1:9" x14ac:dyDescent="0.2">
      <c r="A601" s="3"/>
      <c r="G601" s="3"/>
      <c r="H601" s="3"/>
      <c r="I601" s="3"/>
    </row>
    <row r="602" spans="1:9" x14ac:dyDescent="0.2">
      <c r="A602" s="3"/>
      <c r="G602" s="3"/>
      <c r="H602" s="3"/>
      <c r="I602" s="3"/>
    </row>
    <row r="603" spans="1:9" x14ac:dyDescent="0.2">
      <c r="A603" s="3"/>
      <c r="G603" s="3"/>
      <c r="H603" s="3"/>
      <c r="I603" s="3"/>
    </row>
    <row r="604" spans="1:9" x14ac:dyDescent="0.2">
      <c r="A604" s="3"/>
      <c r="G604" s="3"/>
      <c r="H604" s="3"/>
      <c r="I604" s="3"/>
    </row>
    <row r="605" spans="1:9" x14ac:dyDescent="0.2">
      <c r="A605" s="3"/>
      <c r="G605" s="3"/>
      <c r="H605" s="3"/>
      <c r="I605" s="3"/>
    </row>
    <row r="606" spans="1:9" x14ac:dyDescent="0.2">
      <c r="A606" s="3"/>
      <c r="G606" s="3"/>
      <c r="H606" s="3"/>
      <c r="I606" s="3"/>
    </row>
    <row r="607" spans="1:9" x14ac:dyDescent="0.2">
      <c r="A607" s="3"/>
      <c r="G607" s="3"/>
      <c r="H607" s="3"/>
      <c r="I607" s="3"/>
    </row>
    <row r="608" spans="1:9" x14ac:dyDescent="0.2">
      <c r="A608" s="3"/>
      <c r="G608" s="3"/>
      <c r="H608" s="3"/>
      <c r="I608" s="3"/>
    </row>
    <row r="609" spans="1:9" x14ac:dyDescent="0.2">
      <c r="A609" s="3"/>
      <c r="G609" s="3"/>
      <c r="H609" s="3"/>
      <c r="I609" s="3"/>
    </row>
    <row r="610" spans="1:9" x14ac:dyDescent="0.2">
      <c r="A610" s="3"/>
      <c r="G610" s="3"/>
      <c r="H610" s="3"/>
      <c r="I610" s="3"/>
    </row>
    <row r="611" spans="1:9" x14ac:dyDescent="0.2">
      <c r="A611" s="3"/>
      <c r="G611" s="3"/>
      <c r="H611" s="3"/>
      <c r="I611" s="3"/>
    </row>
    <row r="612" spans="1:9" x14ac:dyDescent="0.2">
      <c r="A612" s="3"/>
      <c r="G612" s="3"/>
      <c r="H612" s="3"/>
      <c r="I612" s="3"/>
    </row>
    <row r="613" spans="1:9" x14ac:dyDescent="0.2">
      <c r="A613" s="3"/>
      <c r="G613" s="3"/>
      <c r="H613" s="3"/>
      <c r="I613" s="3"/>
    </row>
    <row r="614" spans="1:9" x14ac:dyDescent="0.2">
      <c r="A614" s="3"/>
      <c r="G614" s="3"/>
      <c r="H614" s="3"/>
      <c r="I614" s="3"/>
    </row>
    <row r="615" spans="1:9" x14ac:dyDescent="0.2">
      <c r="A615" s="3"/>
      <c r="G615" s="3"/>
      <c r="H615" s="3"/>
      <c r="I615" s="3"/>
    </row>
    <row r="616" spans="1:9" x14ac:dyDescent="0.2">
      <c r="A616" s="3"/>
      <c r="G616" s="3"/>
      <c r="H616" s="3"/>
      <c r="I616" s="3"/>
    </row>
    <row r="617" spans="1:9" x14ac:dyDescent="0.2">
      <c r="A617" s="3"/>
      <c r="G617" s="3"/>
      <c r="H617" s="3"/>
      <c r="I617" s="3"/>
    </row>
    <row r="618" spans="1:9" x14ac:dyDescent="0.2">
      <c r="A618" s="3"/>
      <c r="G618" s="3"/>
      <c r="H618" s="3"/>
      <c r="I618" s="3"/>
    </row>
    <row r="619" spans="1:9" x14ac:dyDescent="0.2">
      <c r="A619" s="3"/>
      <c r="G619" s="3"/>
      <c r="H619" s="3"/>
      <c r="I619" s="3"/>
    </row>
    <row r="620" spans="1:9" x14ac:dyDescent="0.2">
      <c r="A620" s="3"/>
      <c r="G620" s="3"/>
      <c r="H620" s="3"/>
      <c r="I620" s="3"/>
    </row>
    <row r="621" spans="1:9" x14ac:dyDescent="0.2">
      <c r="A621" s="3"/>
      <c r="G621" s="3"/>
      <c r="H621" s="3"/>
      <c r="I621" s="3"/>
    </row>
    <row r="622" spans="1:9" x14ac:dyDescent="0.2">
      <c r="A622" s="3"/>
      <c r="G622" s="3"/>
      <c r="H622" s="3"/>
      <c r="I622" s="3"/>
    </row>
    <row r="623" spans="1:9" x14ac:dyDescent="0.2">
      <c r="A623" s="3"/>
      <c r="G623" s="3"/>
      <c r="H623" s="3"/>
      <c r="I623" s="3"/>
    </row>
    <row r="624" spans="1:9" x14ac:dyDescent="0.2">
      <c r="A624" s="3"/>
      <c r="G624" s="3"/>
      <c r="H624" s="3"/>
      <c r="I624" s="3"/>
    </row>
    <row r="625" spans="1:9" x14ac:dyDescent="0.2">
      <c r="A625" s="3"/>
      <c r="G625" s="3"/>
      <c r="H625" s="3"/>
      <c r="I625" s="3"/>
    </row>
    <row r="626" spans="1:9" x14ac:dyDescent="0.2">
      <c r="A626" s="3"/>
      <c r="G626" s="3"/>
      <c r="H626" s="3"/>
      <c r="I626" s="3"/>
    </row>
    <row r="627" spans="1:9" x14ac:dyDescent="0.2">
      <c r="A627" s="3"/>
      <c r="G627" s="3"/>
      <c r="H627" s="3"/>
      <c r="I627" s="3"/>
    </row>
    <row r="628" spans="1:9" x14ac:dyDescent="0.2">
      <c r="A628" s="3"/>
      <c r="G628" s="3"/>
      <c r="H628" s="3"/>
      <c r="I628" s="3"/>
    </row>
    <row r="629" spans="1:9" x14ac:dyDescent="0.2">
      <c r="A629" s="3"/>
      <c r="G629" s="3"/>
      <c r="H629" s="3"/>
      <c r="I629" s="3"/>
    </row>
    <row r="630" spans="1:9" x14ac:dyDescent="0.2">
      <c r="A630" s="3"/>
      <c r="G630" s="3"/>
      <c r="H630" s="3"/>
      <c r="I630" s="3"/>
    </row>
    <row r="631" spans="1:9" x14ac:dyDescent="0.2">
      <c r="A631" s="3"/>
      <c r="G631" s="3"/>
      <c r="H631" s="3"/>
      <c r="I631" s="3"/>
    </row>
    <row r="632" spans="1:9" x14ac:dyDescent="0.2">
      <c r="A632" s="3"/>
      <c r="G632" s="3"/>
      <c r="H632" s="3"/>
      <c r="I632" s="3"/>
    </row>
    <row r="633" spans="1:9" x14ac:dyDescent="0.2">
      <c r="A633" s="3"/>
      <c r="G633" s="3"/>
      <c r="H633" s="3"/>
      <c r="I633" s="3"/>
    </row>
    <row r="634" spans="1:9" x14ac:dyDescent="0.2">
      <c r="A634" s="3"/>
      <c r="G634" s="3"/>
      <c r="H634" s="3"/>
      <c r="I634" s="3"/>
    </row>
    <row r="635" spans="1:9" x14ac:dyDescent="0.2">
      <c r="A635" s="3"/>
      <c r="G635" s="3"/>
      <c r="H635" s="3"/>
      <c r="I635" s="3"/>
    </row>
    <row r="636" spans="1:9" x14ac:dyDescent="0.2">
      <c r="A636" s="3"/>
      <c r="G636" s="3"/>
      <c r="H636" s="3"/>
      <c r="I636" s="3"/>
    </row>
    <row r="637" spans="1:9" x14ac:dyDescent="0.2">
      <c r="A637" s="3"/>
      <c r="G637" s="3"/>
      <c r="H637" s="3"/>
      <c r="I637" s="3"/>
    </row>
    <row r="638" spans="1:9" x14ac:dyDescent="0.2">
      <c r="A638" s="3"/>
      <c r="G638" s="3"/>
      <c r="H638" s="3"/>
      <c r="I638" s="3"/>
    </row>
    <row r="639" spans="1:9" x14ac:dyDescent="0.2">
      <c r="A639" s="3"/>
      <c r="G639" s="3"/>
      <c r="H639" s="3"/>
      <c r="I639" s="3"/>
    </row>
    <row r="640" spans="1:9" x14ac:dyDescent="0.2">
      <c r="A640" s="3"/>
      <c r="G640" s="3"/>
      <c r="H640" s="3"/>
      <c r="I640" s="3"/>
    </row>
    <row r="641" spans="1:9" x14ac:dyDescent="0.2">
      <c r="A641" s="3"/>
      <c r="G641" s="3"/>
      <c r="H641" s="3"/>
      <c r="I641" s="3"/>
    </row>
    <row r="642" spans="1:9" x14ac:dyDescent="0.2">
      <c r="A642" s="3"/>
      <c r="G642" s="3"/>
      <c r="H642" s="3"/>
      <c r="I642" s="3"/>
    </row>
    <row r="643" spans="1:9" x14ac:dyDescent="0.2">
      <c r="A643" s="3"/>
      <c r="G643" s="3"/>
      <c r="H643" s="3"/>
      <c r="I643" s="3"/>
    </row>
    <row r="644" spans="1:9" x14ac:dyDescent="0.2">
      <c r="A644" s="3"/>
      <c r="G644" s="3"/>
      <c r="H644" s="3"/>
      <c r="I644" s="3"/>
    </row>
    <row r="645" spans="1:9" x14ac:dyDescent="0.2">
      <c r="A645" s="3"/>
      <c r="G645" s="3"/>
      <c r="H645" s="3"/>
      <c r="I645" s="3"/>
    </row>
    <row r="646" spans="1:9" x14ac:dyDescent="0.2">
      <c r="A646" s="3"/>
      <c r="G646" s="3"/>
      <c r="H646" s="3"/>
      <c r="I646" s="3"/>
    </row>
    <row r="647" spans="1:9" x14ac:dyDescent="0.2">
      <c r="A647" s="3"/>
      <c r="G647" s="3"/>
      <c r="H647" s="3"/>
      <c r="I647" s="3"/>
    </row>
    <row r="648" spans="1:9" x14ac:dyDescent="0.2">
      <c r="A648" s="3"/>
      <c r="G648" s="3"/>
      <c r="H648" s="3"/>
      <c r="I648" s="3"/>
    </row>
    <row r="649" spans="1:9" x14ac:dyDescent="0.2">
      <c r="A649" s="3"/>
      <c r="G649" s="3"/>
      <c r="H649" s="3"/>
      <c r="I649" s="3"/>
    </row>
    <row r="650" spans="1:9" x14ac:dyDescent="0.2">
      <c r="A650" s="3"/>
      <c r="G650" s="3"/>
      <c r="H650" s="3"/>
      <c r="I650" s="3"/>
    </row>
    <row r="651" spans="1:9" x14ac:dyDescent="0.2">
      <c r="A651" s="3"/>
      <c r="G651" s="3"/>
      <c r="H651" s="3"/>
      <c r="I651" s="3"/>
    </row>
    <row r="652" spans="1:9" x14ac:dyDescent="0.2">
      <c r="A652" s="3"/>
      <c r="G652" s="3"/>
      <c r="H652" s="3"/>
      <c r="I652" s="3"/>
    </row>
    <row r="653" spans="1:9" x14ac:dyDescent="0.2">
      <c r="A653" s="3"/>
      <c r="G653" s="3"/>
      <c r="H653" s="3"/>
      <c r="I653" s="3"/>
    </row>
    <row r="654" spans="1:9" x14ac:dyDescent="0.2">
      <c r="A654" s="3"/>
      <c r="G654" s="3"/>
      <c r="H654" s="3"/>
      <c r="I654" s="3"/>
    </row>
    <row r="655" spans="1:9" x14ac:dyDescent="0.2">
      <c r="A655" s="3"/>
      <c r="G655" s="3"/>
      <c r="H655" s="3"/>
      <c r="I655" s="3"/>
    </row>
    <row r="656" spans="1:9" x14ac:dyDescent="0.2">
      <c r="A656" s="3"/>
      <c r="G656" s="3"/>
      <c r="H656" s="3"/>
      <c r="I656" s="3"/>
    </row>
    <row r="657" spans="1:9" x14ac:dyDescent="0.2">
      <c r="A657" s="3"/>
      <c r="G657" s="3"/>
      <c r="H657" s="3"/>
      <c r="I657" s="3"/>
    </row>
    <row r="658" spans="1:9" x14ac:dyDescent="0.2">
      <c r="A658" s="3"/>
      <c r="G658" s="3"/>
      <c r="H658" s="3"/>
      <c r="I658" s="3"/>
    </row>
    <row r="659" spans="1:9" x14ac:dyDescent="0.2">
      <c r="A659" s="3"/>
      <c r="G659" s="3"/>
      <c r="H659" s="3"/>
      <c r="I659" s="3"/>
    </row>
    <row r="660" spans="1:9" x14ac:dyDescent="0.2">
      <c r="A660" s="3"/>
      <c r="G660" s="3"/>
      <c r="H660" s="3"/>
      <c r="I660" s="3"/>
    </row>
    <row r="661" spans="1:9" x14ac:dyDescent="0.2">
      <c r="A661" s="3"/>
      <c r="G661" s="3"/>
      <c r="H661" s="3"/>
      <c r="I661" s="3"/>
    </row>
    <row r="662" spans="1:9" x14ac:dyDescent="0.2">
      <c r="A662" s="3"/>
      <c r="G662" s="3"/>
      <c r="H662" s="3"/>
      <c r="I662" s="3"/>
    </row>
    <row r="663" spans="1:9" x14ac:dyDescent="0.2">
      <c r="A663" s="3"/>
      <c r="G663" s="3"/>
      <c r="H663" s="3"/>
      <c r="I663" s="3"/>
    </row>
    <row r="664" spans="1:9" x14ac:dyDescent="0.2">
      <c r="A664" s="3"/>
      <c r="G664" s="3"/>
      <c r="H664" s="3"/>
      <c r="I664" s="3"/>
    </row>
    <row r="665" spans="1:9" x14ac:dyDescent="0.2">
      <c r="A665" s="3"/>
      <c r="G665" s="3"/>
      <c r="H665" s="3"/>
      <c r="I665" s="3"/>
    </row>
    <row r="666" spans="1:9" x14ac:dyDescent="0.2">
      <c r="A666" s="3"/>
      <c r="G666" s="3"/>
      <c r="H666" s="3"/>
      <c r="I666" s="3"/>
    </row>
    <row r="667" spans="1:9" x14ac:dyDescent="0.2">
      <c r="A667" s="3"/>
      <c r="G667" s="3"/>
      <c r="H667" s="3"/>
      <c r="I667" s="3"/>
    </row>
    <row r="668" spans="1:9" x14ac:dyDescent="0.2">
      <c r="A668" s="3"/>
      <c r="G668" s="3"/>
      <c r="H668" s="3"/>
      <c r="I668" s="3"/>
    </row>
    <row r="669" spans="1:9" x14ac:dyDescent="0.2">
      <c r="A669" s="3"/>
      <c r="G669" s="3"/>
      <c r="H669" s="3"/>
      <c r="I669" s="3"/>
    </row>
    <row r="670" spans="1:9" x14ac:dyDescent="0.2">
      <c r="A670" s="3"/>
      <c r="G670" s="3"/>
      <c r="H670" s="3"/>
      <c r="I670" s="3"/>
    </row>
    <row r="671" spans="1:9" x14ac:dyDescent="0.2">
      <c r="A671" s="3"/>
      <c r="G671" s="3"/>
      <c r="H671" s="3"/>
      <c r="I671" s="3"/>
    </row>
    <row r="672" spans="1:9" x14ac:dyDescent="0.2">
      <c r="A672" s="3"/>
      <c r="G672" s="3"/>
      <c r="H672" s="3"/>
      <c r="I672" s="3"/>
    </row>
    <row r="673" spans="1:9" x14ac:dyDescent="0.2">
      <c r="A673" s="3"/>
      <c r="G673" s="3"/>
      <c r="H673" s="3"/>
      <c r="I673" s="3"/>
    </row>
    <row r="674" spans="1:9" x14ac:dyDescent="0.2">
      <c r="A674" s="3"/>
      <c r="G674" s="3"/>
      <c r="H674" s="3"/>
      <c r="I674" s="3"/>
    </row>
    <row r="675" spans="1:9" x14ac:dyDescent="0.2">
      <c r="A675" s="3"/>
      <c r="G675" s="3"/>
      <c r="H675" s="3"/>
      <c r="I675" s="3"/>
    </row>
    <row r="676" spans="1:9" x14ac:dyDescent="0.2">
      <c r="A676" s="3"/>
      <c r="G676" s="3"/>
      <c r="H676" s="3"/>
      <c r="I676" s="3"/>
    </row>
    <row r="677" spans="1:9" x14ac:dyDescent="0.2">
      <c r="A677" s="3"/>
      <c r="G677" s="3"/>
      <c r="H677" s="3"/>
      <c r="I677" s="3"/>
    </row>
    <row r="678" spans="1:9" x14ac:dyDescent="0.2">
      <c r="A678" s="3"/>
      <c r="G678" s="3"/>
      <c r="H678" s="3"/>
      <c r="I678" s="3"/>
    </row>
    <row r="679" spans="1:9" x14ac:dyDescent="0.2">
      <c r="A679" s="3"/>
      <c r="G679" s="3"/>
      <c r="H679" s="3"/>
      <c r="I679" s="3"/>
    </row>
    <row r="680" spans="1:9" x14ac:dyDescent="0.2">
      <c r="A680" s="3"/>
      <c r="G680" s="3"/>
      <c r="H680" s="3"/>
      <c r="I680" s="3"/>
    </row>
    <row r="681" spans="1:9" x14ac:dyDescent="0.2">
      <c r="A681" s="3"/>
      <c r="G681" s="3"/>
      <c r="H681" s="3"/>
      <c r="I681" s="3"/>
    </row>
    <row r="682" spans="1:9" x14ac:dyDescent="0.2">
      <c r="A682" s="3"/>
      <c r="G682" s="3"/>
      <c r="H682" s="3"/>
      <c r="I682" s="3"/>
    </row>
    <row r="683" spans="1:9" x14ac:dyDescent="0.2">
      <c r="A683" s="3"/>
      <c r="G683" s="3"/>
      <c r="H683" s="3"/>
      <c r="I683" s="3"/>
    </row>
    <row r="684" spans="1:9" x14ac:dyDescent="0.2">
      <c r="A684" s="3"/>
      <c r="G684" s="3"/>
      <c r="H684" s="3"/>
      <c r="I684" s="3"/>
    </row>
    <row r="685" spans="1:9" x14ac:dyDescent="0.2">
      <c r="A685" s="3"/>
      <c r="G685" s="3"/>
      <c r="H685" s="3"/>
      <c r="I685" s="3"/>
    </row>
    <row r="686" spans="1:9" x14ac:dyDescent="0.2">
      <c r="A686" s="3"/>
      <c r="G686" s="3"/>
      <c r="H686" s="3"/>
      <c r="I686" s="3"/>
    </row>
    <row r="687" spans="1:9" x14ac:dyDescent="0.2">
      <c r="A687" s="3"/>
      <c r="G687" s="3"/>
      <c r="H687" s="3"/>
      <c r="I687" s="3"/>
    </row>
    <row r="688" spans="1:9" x14ac:dyDescent="0.2">
      <c r="A688" s="3"/>
      <c r="G688" s="3"/>
      <c r="H688" s="3"/>
      <c r="I688" s="3"/>
    </row>
    <row r="689" spans="1:9" x14ac:dyDescent="0.2">
      <c r="A689" s="3"/>
      <c r="G689" s="3"/>
      <c r="H689" s="3"/>
      <c r="I689" s="3"/>
    </row>
    <row r="690" spans="1:9" x14ac:dyDescent="0.2">
      <c r="A690" s="3"/>
      <c r="G690" s="3"/>
      <c r="H690" s="3"/>
      <c r="I690" s="3"/>
    </row>
    <row r="691" spans="1:9" x14ac:dyDescent="0.2">
      <c r="A691" s="3"/>
      <c r="G691" s="3"/>
      <c r="H691" s="3"/>
      <c r="I691" s="3"/>
    </row>
    <row r="692" spans="1:9" x14ac:dyDescent="0.2">
      <c r="A692" s="3"/>
      <c r="G692" s="3"/>
      <c r="H692" s="3"/>
      <c r="I692" s="3"/>
    </row>
    <row r="693" spans="1:9" x14ac:dyDescent="0.2">
      <c r="A693" s="3"/>
      <c r="G693" s="3"/>
      <c r="H693" s="3"/>
      <c r="I693" s="3"/>
    </row>
    <row r="694" spans="1:9" x14ac:dyDescent="0.2">
      <c r="A694" s="3"/>
      <c r="G694" s="3"/>
      <c r="H694" s="3"/>
      <c r="I694" s="3"/>
    </row>
    <row r="695" spans="1:9" x14ac:dyDescent="0.2">
      <c r="A695" s="3"/>
      <c r="G695" s="3"/>
      <c r="H695" s="3"/>
      <c r="I695" s="3"/>
    </row>
    <row r="696" spans="1:9" x14ac:dyDescent="0.2">
      <c r="A696" s="3"/>
      <c r="G696" s="3"/>
      <c r="H696" s="3"/>
      <c r="I696" s="3"/>
    </row>
    <row r="697" spans="1:9" x14ac:dyDescent="0.2">
      <c r="A697" s="3"/>
      <c r="G697" s="3"/>
      <c r="H697" s="3"/>
      <c r="I697" s="3"/>
    </row>
    <row r="698" spans="1:9" x14ac:dyDescent="0.2">
      <c r="A698" s="3"/>
      <c r="G698" s="3"/>
      <c r="H698" s="3"/>
      <c r="I698" s="3"/>
    </row>
    <row r="699" spans="1:9" x14ac:dyDescent="0.2">
      <c r="A699" s="3"/>
      <c r="G699" s="3"/>
      <c r="H699" s="3"/>
      <c r="I699" s="3"/>
    </row>
    <row r="700" spans="1:9" x14ac:dyDescent="0.2">
      <c r="A700" s="3"/>
      <c r="G700" s="3"/>
      <c r="H700" s="3"/>
      <c r="I700" s="3"/>
    </row>
    <row r="701" spans="1:9" x14ac:dyDescent="0.2">
      <c r="A701" s="3"/>
      <c r="G701" s="3"/>
      <c r="H701" s="3"/>
      <c r="I701" s="3"/>
    </row>
    <row r="702" spans="1:9" x14ac:dyDescent="0.2">
      <c r="A702" s="3"/>
      <c r="G702" s="3"/>
      <c r="H702" s="3"/>
      <c r="I702" s="3"/>
    </row>
    <row r="703" spans="1:9" x14ac:dyDescent="0.2">
      <c r="A703" s="3"/>
      <c r="G703" s="3"/>
      <c r="H703" s="3"/>
      <c r="I703" s="3"/>
    </row>
    <row r="704" spans="1:9" x14ac:dyDescent="0.2">
      <c r="A704" s="3"/>
      <c r="G704" s="3"/>
      <c r="H704" s="3"/>
      <c r="I704" s="3"/>
    </row>
    <row r="705" spans="1:9" x14ac:dyDescent="0.2">
      <c r="A705" s="3"/>
      <c r="G705" s="3"/>
      <c r="H705" s="3"/>
      <c r="I705" s="3"/>
    </row>
    <row r="706" spans="1:9" x14ac:dyDescent="0.2">
      <c r="A706" s="3"/>
      <c r="G706" s="3"/>
      <c r="H706" s="3"/>
      <c r="I706" s="3"/>
    </row>
    <row r="707" spans="1:9" x14ac:dyDescent="0.2">
      <c r="A707" s="3"/>
      <c r="G707" s="3"/>
      <c r="H707" s="3"/>
      <c r="I707" s="3"/>
    </row>
    <row r="708" spans="1:9" x14ac:dyDescent="0.2">
      <c r="A708" s="3"/>
      <c r="G708" s="3"/>
      <c r="H708" s="3"/>
      <c r="I708" s="3"/>
    </row>
    <row r="709" spans="1:9" x14ac:dyDescent="0.2">
      <c r="A709" s="3"/>
      <c r="G709" s="3"/>
      <c r="H709" s="3"/>
      <c r="I709" s="3"/>
    </row>
    <row r="710" spans="1:9" x14ac:dyDescent="0.2">
      <c r="A710" s="3"/>
      <c r="G710" s="3"/>
      <c r="H710" s="3"/>
      <c r="I710" s="3"/>
    </row>
    <row r="711" spans="1:9" x14ac:dyDescent="0.2">
      <c r="A711" s="3"/>
      <c r="G711" s="3"/>
      <c r="H711" s="3"/>
      <c r="I711" s="3"/>
    </row>
    <row r="712" spans="1:9" x14ac:dyDescent="0.2">
      <c r="A712" s="3"/>
      <c r="G712" s="3"/>
      <c r="H712" s="3"/>
      <c r="I712" s="3"/>
    </row>
    <row r="713" spans="1:9" x14ac:dyDescent="0.2">
      <c r="A713" s="3"/>
      <c r="G713" s="3"/>
      <c r="H713" s="3"/>
      <c r="I713" s="3"/>
    </row>
    <row r="714" spans="1:9" x14ac:dyDescent="0.2">
      <c r="A714" s="3"/>
      <c r="G714" s="3"/>
      <c r="H714" s="3"/>
      <c r="I714" s="3"/>
    </row>
    <row r="715" spans="1:9" x14ac:dyDescent="0.2">
      <c r="A715" s="3"/>
      <c r="G715" s="3"/>
      <c r="H715" s="3"/>
      <c r="I715" s="3"/>
    </row>
    <row r="716" spans="1:9" x14ac:dyDescent="0.2">
      <c r="A716" s="3"/>
      <c r="G716" s="3"/>
      <c r="H716" s="3"/>
      <c r="I716" s="3"/>
    </row>
    <row r="717" spans="1:9" x14ac:dyDescent="0.2">
      <c r="A717" s="3"/>
      <c r="G717" s="3"/>
      <c r="H717" s="3"/>
      <c r="I717" s="3"/>
    </row>
    <row r="718" spans="1:9" x14ac:dyDescent="0.2">
      <c r="A718" s="3"/>
      <c r="G718" s="3"/>
      <c r="H718" s="3"/>
      <c r="I718" s="3"/>
    </row>
    <row r="719" spans="1:9" x14ac:dyDescent="0.2">
      <c r="A719" s="3"/>
      <c r="G719" s="3"/>
      <c r="H719" s="3"/>
      <c r="I719" s="3"/>
    </row>
    <row r="720" spans="1:9" x14ac:dyDescent="0.2">
      <c r="A720" s="3"/>
      <c r="G720" s="3"/>
      <c r="H720" s="3"/>
      <c r="I720" s="3"/>
    </row>
    <row r="721" spans="1:9" x14ac:dyDescent="0.2">
      <c r="A721" s="3"/>
      <c r="G721" s="3"/>
      <c r="H721" s="3"/>
      <c r="I721" s="3"/>
    </row>
    <row r="722" spans="1:9" x14ac:dyDescent="0.2">
      <c r="A722" s="3"/>
      <c r="G722" s="3"/>
      <c r="H722" s="3"/>
      <c r="I722" s="3"/>
    </row>
    <row r="723" spans="1:9" x14ac:dyDescent="0.2">
      <c r="A723" s="3"/>
      <c r="G723" s="3"/>
      <c r="H723" s="3"/>
      <c r="I723" s="3"/>
    </row>
    <row r="724" spans="1:9" x14ac:dyDescent="0.2">
      <c r="A724" s="3"/>
      <c r="G724" s="3"/>
      <c r="H724" s="3"/>
      <c r="I724" s="3"/>
    </row>
    <row r="725" spans="1:9" x14ac:dyDescent="0.2">
      <c r="A725" s="3"/>
      <c r="G725" s="3"/>
      <c r="H725" s="3"/>
      <c r="I725" s="3"/>
    </row>
    <row r="726" spans="1:9" x14ac:dyDescent="0.2">
      <c r="A726" s="3"/>
      <c r="G726" s="3"/>
      <c r="H726" s="3"/>
      <c r="I726" s="3"/>
    </row>
    <row r="727" spans="1:9" x14ac:dyDescent="0.2">
      <c r="A727" s="3"/>
      <c r="G727" s="3"/>
      <c r="H727" s="3"/>
      <c r="I727" s="3"/>
    </row>
    <row r="728" spans="1:9" x14ac:dyDescent="0.2">
      <c r="A728" s="3"/>
      <c r="G728" s="3"/>
      <c r="H728" s="3"/>
      <c r="I728" s="3"/>
    </row>
    <row r="729" spans="1:9" x14ac:dyDescent="0.2">
      <c r="A729" s="3"/>
      <c r="G729" s="3"/>
      <c r="H729" s="3"/>
      <c r="I729" s="3"/>
    </row>
    <row r="730" spans="1:9" x14ac:dyDescent="0.2">
      <c r="A730" s="3"/>
      <c r="G730" s="3"/>
      <c r="H730" s="3"/>
      <c r="I730" s="3"/>
    </row>
    <row r="731" spans="1:9" x14ac:dyDescent="0.2">
      <c r="A731" s="3"/>
      <c r="G731" s="3"/>
      <c r="H731" s="3"/>
      <c r="I731" s="3"/>
    </row>
    <row r="732" spans="1:9" x14ac:dyDescent="0.2">
      <c r="A732" s="3"/>
      <c r="G732" s="3"/>
      <c r="H732" s="3"/>
      <c r="I732" s="3"/>
    </row>
    <row r="733" spans="1:9" x14ac:dyDescent="0.2">
      <c r="A733" s="3"/>
      <c r="G733" s="3"/>
      <c r="H733" s="3"/>
      <c r="I733" s="3"/>
    </row>
    <row r="734" spans="1:9" x14ac:dyDescent="0.2">
      <c r="A734" s="3"/>
      <c r="G734" s="3"/>
      <c r="H734" s="3"/>
      <c r="I734" s="3"/>
    </row>
    <row r="735" spans="1:9" x14ac:dyDescent="0.2">
      <c r="A735" s="3"/>
      <c r="G735" s="3"/>
      <c r="H735" s="3"/>
      <c r="I735" s="3"/>
    </row>
    <row r="736" spans="1:9" x14ac:dyDescent="0.2">
      <c r="A736" s="3"/>
      <c r="G736" s="3"/>
      <c r="H736" s="3"/>
      <c r="I736" s="3"/>
    </row>
    <row r="737" spans="1:9" x14ac:dyDescent="0.2">
      <c r="A737" s="3"/>
      <c r="G737" s="3"/>
      <c r="H737" s="3"/>
      <c r="I737" s="3"/>
    </row>
    <row r="738" spans="1:9" x14ac:dyDescent="0.2">
      <c r="A738" s="3"/>
      <c r="G738" s="3"/>
      <c r="H738" s="3"/>
      <c r="I738" s="3"/>
    </row>
    <row r="739" spans="1:9" x14ac:dyDescent="0.2">
      <c r="A739" s="3"/>
      <c r="G739" s="3"/>
      <c r="H739" s="3"/>
      <c r="I739" s="3"/>
    </row>
    <row r="740" spans="1:9" x14ac:dyDescent="0.2">
      <c r="A740" s="3"/>
      <c r="G740" s="3"/>
      <c r="H740" s="3"/>
      <c r="I740" s="3"/>
    </row>
    <row r="741" spans="1:9" x14ac:dyDescent="0.2">
      <c r="A741" s="3"/>
      <c r="G741" s="3"/>
      <c r="H741" s="3"/>
      <c r="I741" s="3"/>
    </row>
    <row r="742" spans="1:9" x14ac:dyDescent="0.2">
      <c r="A742" s="3"/>
      <c r="G742" s="3"/>
      <c r="H742" s="3"/>
      <c r="I742" s="3"/>
    </row>
    <row r="743" spans="1:9" x14ac:dyDescent="0.2">
      <c r="A743" s="3"/>
      <c r="G743" s="3"/>
      <c r="H743" s="3"/>
      <c r="I743" s="3"/>
    </row>
    <row r="744" spans="1:9" x14ac:dyDescent="0.2">
      <c r="A744" s="3"/>
      <c r="G744" s="3"/>
      <c r="H744" s="3"/>
      <c r="I744" s="3"/>
    </row>
    <row r="745" spans="1:9" x14ac:dyDescent="0.2">
      <c r="A745" s="3"/>
      <c r="G745" s="3"/>
      <c r="H745" s="3"/>
      <c r="I745" s="3"/>
    </row>
    <row r="746" spans="1:9" x14ac:dyDescent="0.2">
      <c r="A746" s="3"/>
      <c r="G746" s="3"/>
      <c r="H746" s="3"/>
      <c r="I746" s="3"/>
    </row>
    <row r="747" spans="1:9" x14ac:dyDescent="0.2">
      <c r="A747" s="3"/>
      <c r="G747" s="3"/>
      <c r="H747" s="3"/>
      <c r="I747" s="3"/>
    </row>
    <row r="748" spans="1:9" x14ac:dyDescent="0.2">
      <c r="A748" s="3"/>
      <c r="G748" s="3"/>
      <c r="H748" s="3"/>
      <c r="I748" s="3"/>
    </row>
    <row r="749" spans="1:9" x14ac:dyDescent="0.2">
      <c r="A749" s="3"/>
      <c r="G749" s="3"/>
      <c r="H749" s="3"/>
      <c r="I749" s="3"/>
    </row>
    <row r="750" spans="1:9" x14ac:dyDescent="0.2">
      <c r="A750" s="3"/>
      <c r="G750" s="3"/>
      <c r="H750" s="3"/>
      <c r="I750" s="3"/>
    </row>
    <row r="751" spans="1:9" x14ac:dyDescent="0.2">
      <c r="A751" s="3"/>
      <c r="G751" s="3"/>
      <c r="H751" s="3"/>
      <c r="I751" s="3"/>
    </row>
    <row r="752" spans="1:9" x14ac:dyDescent="0.2">
      <c r="A752" s="3"/>
      <c r="G752" s="3"/>
      <c r="H752" s="3"/>
      <c r="I752" s="3"/>
    </row>
    <row r="753" spans="1:9" x14ac:dyDescent="0.2">
      <c r="A753" s="3"/>
      <c r="G753" s="3"/>
      <c r="H753" s="3"/>
      <c r="I753" s="3"/>
    </row>
    <row r="754" spans="1:9" x14ac:dyDescent="0.2">
      <c r="A754" s="3"/>
      <c r="G754" s="3"/>
      <c r="H754" s="3"/>
      <c r="I754" s="3"/>
    </row>
    <row r="755" spans="1:9" x14ac:dyDescent="0.2">
      <c r="A755" s="3"/>
      <c r="G755" s="3"/>
      <c r="H755" s="3"/>
      <c r="I755" s="3"/>
    </row>
    <row r="756" spans="1:9" x14ac:dyDescent="0.2">
      <c r="A756" s="3"/>
      <c r="G756" s="3"/>
      <c r="H756" s="3"/>
      <c r="I756" s="3"/>
    </row>
    <row r="757" spans="1:9" x14ac:dyDescent="0.2">
      <c r="A757" s="3"/>
      <c r="G757" s="3"/>
      <c r="H757" s="3"/>
      <c r="I757" s="3"/>
    </row>
    <row r="758" spans="1:9" x14ac:dyDescent="0.2">
      <c r="A758" s="3"/>
      <c r="G758" s="3"/>
      <c r="H758" s="3"/>
      <c r="I758" s="3"/>
    </row>
    <row r="759" spans="1:9" x14ac:dyDescent="0.2">
      <c r="A759" s="3"/>
      <c r="G759" s="3"/>
      <c r="H759" s="3"/>
      <c r="I759" s="3"/>
    </row>
    <row r="760" spans="1:9" x14ac:dyDescent="0.2">
      <c r="A760" s="3"/>
      <c r="G760" s="3"/>
      <c r="H760" s="3"/>
      <c r="I760" s="3"/>
    </row>
    <row r="761" spans="1:9" x14ac:dyDescent="0.2">
      <c r="A761" s="3"/>
      <c r="G761" s="3"/>
      <c r="H761" s="3"/>
      <c r="I761" s="3"/>
    </row>
    <row r="762" spans="1:9" x14ac:dyDescent="0.2">
      <c r="A762" s="3"/>
      <c r="G762" s="3"/>
      <c r="H762" s="3"/>
      <c r="I762" s="3"/>
    </row>
    <row r="763" spans="1:9" x14ac:dyDescent="0.2">
      <c r="A763" s="3"/>
      <c r="G763" s="3"/>
      <c r="H763" s="3"/>
      <c r="I763" s="3"/>
    </row>
    <row r="764" spans="1:9" x14ac:dyDescent="0.2">
      <c r="A764" s="3"/>
      <c r="G764" s="3"/>
      <c r="H764" s="3"/>
      <c r="I764" s="3"/>
    </row>
    <row r="765" spans="1:9" x14ac:dyDescent="0.2">
      <c r="A765" s="3"/>
      <c r="G765" s="3"/>
      <c r="H765" s="3"/>
      <c r="I765" s="3"/>
    </row>
    <row r="766" spans="1:9" x14ac:dyDescent="0.2">
      <c r="A766" s="3"/>
      <c r="G766" s="3"/>
      <c r="H766" s="3"/>
      <c r="I766" s="3"/>
    </row>
    <row r="767" spans="1:9" x14ac:dyDescent="0.2">
      <c r="A767" s="3"/>
      <c r="G767" s="3"/>
      <c r="H767" s="3"/>
      <c r="I767" s="3"/>
    </row>
    <row r="768" spans="1:9" x14ac:dyDescent="0.2">
      <c r="A768" s="3"/>
      <c r="G768" s="3"/>
      <c r="H768" s="3"/>
      <c r="I768" s="3"/>
    </row>
    <row r="769" spans="1:9" x14ac:dyDescent="0.2">
      <c r="A769" s="3"/>
      <c r="G769" s="3"/>
      <c r="H769" s="3"/>
      <c r="I769" s="3"/>
    </row>
    <row r="770" spans="1:9" x14ac:dyDescent="0.2">
      <c r="A770" s="3"/>
      <c r="G770" s="3"/>
      <c r="H770" s="3"/>
      <c r="I770" s="3"/>
    </row>
    <row r="771" spans="1:9" x14ac:dyDescent="0.2">
      <c r="A771" s="3"/>
      <c r="G771" s="3"/>
      <c r="H771" s="3"/>
      <c r="I771" s="3"/>
    </row>
    <row r="772" spans="1:9" x14ac:dyDescent="0.2">
      <c r="A772" s="3"/>
      <c r="G772" s="3"/>
      <c r="H772" s="3"/>
      <c r="I772" s="3"/>
    </row>
    <row r="773" spans="1:9" x14ac:dyDescent="0.2">
      <c r="A773" s="3"/>
      <c r="G773" s="3"/>
      <c r="H773" s="3"/>
      <c r="I773" s="3"/>
    </row>
    <row r="774" spans="1:9" x14ac:dyDescent="0.2">
      <c r="A774" s="3"/>
      <c r="G774" s="3"/>
      <c r="H774" s="3"/>
      <c r="I774" s="3"/>
    </row>
    <row r="775" spans="1:9" x14ac:dyDescent="0.2">
      <c r="A775" s="3"/>
      <c r="G775" s="3"/>
      <c r="H775" s="3"/>
      <c r="I775" s="3"/>
    </row>
    <row r="776" spans="1:9" x14ac:dyDescent="0.2">
      <c r="A776" s="3"/>
      <c r="G776" s="3"/>
      <c r="H776" s="3"/>
      <c r="I776" s="3"/>
    </row>
    <row r="777" spans="1:9" x14ac:dyDescent="0.2">
      <c r="A777" s="3"/>
      <c r="G777" s="3"/>
      <c r="H777" s="3"/>
      <c r="I777" s="3"/>
    </row>
    <row r="778" spans="1:9" x14ac:dyDescent="0.2">
      <c r="A778" s="3"/>
      <c r="G778" s="3"/>
      <c r="H778" s="3"/>
      <c r="I778" s="3"/>
    </row>
    <row r="779" spans="1:9" x14ac:dyDescent="0.2">
      <c r="A779" s="3"/>
      <c r="G779" s="3"/>
      <c r="H779" s="3"/>
      <c r="I779" s="3"/>
    </row>
    <row r="780" spans="1:9" x14ac:dyDescent="0.2">
      <c r="A780" s="3"/>
      <c r="G780" s="3"/>
      <c r="H780" s="3"/>
      <c r="I780" s="3"/>
    </row>
    <row r="781" spans="1:9" x14ac:dyDescent="0.2">
      <c r="A781" s="3"/>
      <c r="G781" s="3"/>
      <c r="H781" s="3"/>
      <c r="I781" s="3"/>
    </row>
    <row r="782" spans="1:9" x14ac:dyDescent="0.2">
      <c r="A782" s="3"/>
      <c r="G782" s="3"/>
      <c r="H782" s="3"/>
      <c r="I782" s="3"/>
    </row>
    <row r="783" spans="1:9" x14ac:dyDescent="0.2">
      <c r="A783" s="3"/>
      <c r="G783" s="3"/>
      <c r="H783" s="3"/>
      <c r="I783" s="3"/>
    </row>
    <row r="784" spans="1:9" x14ac:dyDescent="0.2">
      <c r="A784" s="3"/>
      <c r="G784" s="3"/>
      <c r="H784" s="3"/>
      <c r="I784" s="3"/>
    </row>
    <row r="785" spans="1:9" x14ac:dyDescent="0.2">
      <c r="A785" s="3"/>
      <c r="G785" s="3"/>
      <c r="H785" s="3"/>
      <c r="I785" s="3"/>
    </row>
    <row r="786" spans="1:9" x14ac:dyDescent="0.2">
      <c r="A786" s="3"/>
      <c r="G786" s="3"/>
      <c r="H786" s="3"/>
      <c r="I786" s="3"/>
    </row>
    <row r="787" spans="1:9" x14ac:dyDescent="0.2">
      <c r="A787" s="3"/>
      <c r="G787" s="3"/>
      <c r="H787" s="3"/>
      <c r="I787" s="3"/>
    </row>
    <row r="788" spans="1:9" x14ac:dyDescent="0.2">
      <c r="A788" s="3"/>
      <c r="G788" s="3"/>
      <c r="H788" s="3"/>
      <c r="I788" s="3"/>
    </row>
    <row r="789" spans="1:9" x14ac:dyDescent="0.2">
      <c r="A789" s="3"/>
      <c r="G789" s="3"/>
      <c r="H789" s="3"/>
      <c r="I789" s="3"/>
    </row>
    <row r="790" spans="1:9" x14ac:dyDescent="0.2">
      <c r="A790" s="3"/>
      <c r="G790" s="3"/>
      <c r="H790" s="3"/>
      <c r="I790" s="3"/>
    </row>
    <row r="791" spans="1:9" x14ac:dyDescent="0.2">
      <c r="A791" s="3"/>
      <c r="G791" s="3"/>
      <c r="H791" s="3"/>
      <c r="I791" s="3"/>
    </row>
    <row r="792" spans="1:9" x14ac:dyDescent="0.2">
      <c r="A792" s="3"/>
      <c r="G792" s="3"/>
      <c r="H792" s="3"/>
      <c r="I792" s="3"/>
    </row>
    <row r="793" spans="1:9" x14ac:dyDescent="0.2">
      <c r="A793" s="3"/>
      <c r="G793" s="3"/>
      <c r="H793" s="3"/>
      <c r="I793" s="3"/>
    </row>
    <row r="794" spans="1:9" x14ac:dyDescent="0.2">
      <c r="A794" s="3"/>
      <c r="G794" s="3"/>
      <c r="H794" s="3"/>
      <c r="I794" s="3"/>
    </row>
    <row r="795" spans="1:9" x14ac:dyDescent="0.2">
      <c r="A795" s="3"/>
      <c r="G795" s="3"/>
      <c r="H795" s="3"/>
      <c r="I795" s="3"/>
    </row>
    <row r="796" spans="1:9" x14ac:dyDescent="0.2">
      <c r="A796" s="3"/>
      <c r="G796" s="3"/>
      <c r="H796" s="3"/>
      <c r="I796" s="3"/>
    </row>
    <row r="797" spans="1:9" x14ac:dyDescent="0.2">
      <c r="A797" s="3"/>
      <c r="G797" s="3"/>
      <c r="H797" s="3"/>
      <c r="I797" s="3"/>
    </row>
    <row r="798" spans="1:9" x14ac:dyDescent="0.2">
      <c r="A798" s="3"/>
      <c r="G798" s="3"/>
      <c r="H798" s="3"/>
      <c r="I798" s="3"/>
    </row>
    <row r="799" spans="1:9" x14ac:dyDescent="0.2">
      <c r="A799" s="3"/>
      <c r="G799" s="3"/>
      <c r="H799" s="3"/>
      <c r="I799" s="3"/>
    </row>
    <row r="800" spans="1:9" x14ac:dyDescent="0.2">
      <c r="A800" s="3"/>
      <c r="G800" s="3"/>
      <c r="H800" s="3"/>
      <c r="I800" s="3"/>
    </row>
    <row r="801" spans="1:9" x14ac:dyDescent="0.2">
      <c r="A801" s="3"/>
      <c r="G801" s="3"/>
      <c r="H801" s="3"/>
      <c r="I801" s="3"/>
    </row>
    <row r="802" spans="1:9" x14ac:dyDescent="0.2">
      <c r="A802" s="3"/>
      <c r="G802" s="3"/>
      <c r="H802" s="3"/>
      <c r="I802" s="3"/>
    </row>
    <row r="803" spans="1:9" x14ac:dyDescent="0.2">
      <c r="A803" s="3"/>
      <c r="G803" s="3"/>
      <c r="H803" s="3"/>
      <c r="I803" s="3"/>
    </row>
    <row r="804" spans="1:9" x14ac:dyDescent="0.2">
      <c r="A804" s="3"/>
      <c r="G804" s="3"/>
      <c r="H804" s="3"/>
      <c r="I804" s="3"/>
    </row>
    <row r="805" spans="1:9" x14ac:dyDescent="0.2">
      <c r="A805" s="3"/>
      <c r="G805" s="3"/>
      <c r="H805" s="3"/>
      <c r="I805" s="3"/>
    </row>
    <row r="806" spans="1:9" x14ac:dyDescent="0.2">
      <c r="A806" s="3"/>
      <c r="G806" s="3"/>
      <c r="H806" s="3"/>
      <c r="I806" s="3"/>
    </row>
    <row r="807" spans="1:9" x14ac:dyDescent="0.2">
      <c r="A807" s="3"/>
      <c r="G807" s="3"/>
      <c r="H807" s="3"/>
      <c r="I807" s="3"/>
    </row>
    <row r="808" spans="1:9" x14ac:dyDescent="0.2">
      <c r="A808" s="3"/>
      <c r="G808" s="3"/>
      <c r="H808" s="3"/>
      <c r="I808" s="3"/>
    </row>
    <row r="809" spans="1:9" x14ac:dyDescent="0.2">
      <c r="A809" s="3"/>
      <c r="G809" s="3"/>
      <c r="H809" s="3"/>
      <c r="I809" s="3"/>
    </row>
    <row r="810" spans="1:9" x14ac:dyDescent="0.2">
      <c r="A810" s="3"/>
      <c r="G810" s="3"/>
      <c r="H810" s="3"/>
      <c r="I810" s="3"/>
    </row>
    <row r="811" spans="1:9" x14ac:dyDescent="0.2">
      <c r="A811" s="3"/>
      <c r="G811" s="3"/>
      <c r="H811" s="3"/>
      <c r="I811" s="3"/>
    </row>
    <row r="812" spans="1:9" x14ac:dyDescent="0.2">
      <c r="A812" s="3"/>
      <c r="G812" s="3"/>
      <c r="H812" s="3"/>
      <c r="I812" s="3"/>
    </row>
    <row r="813" spans="1:9" x14ac:dyDescent="0.2">
      <c r="A813" s="3"/>
      <c r="G813" s="3"/>
      <c r="H813" s="3"/>
      <c r="I813" s="3"/>
    </row>
    <row r="814" spans="1:9" x14ac:dyDescent="0.2">
      <c r="A814" s="3"/>
      <c r="G814" s="3"/>
      <c r="H814" s="3"/>
      <c r="I814" s="3"/>
    </row>
    <row r="815" spans="1:9" x14ac:dyDescent="0.2">
      <c r="A815" s="3"/>
      <c r="G815" s="3"/>
      <c r="H815" s="3"/>
      <c r="I815" s="3"/>
    </row>
    <row r="816" spans="1:9" x14ac:dyDescent="0.2">
      <c r="A816" s="3"/>
      <c r="G816" s="3"/>
      <c r="H816" s="3"/>
      <c r="I816" s="3"/>
    </row>
    <row r="817" spans="1:9" x14ac:dyDescent="0.2">
      <c r="A817" s="3"/>
      <c r="G817" s="3"/>
      <c r="H817" s="3"/>
      <c r="I817" s="3"/>
    </row>
    <row r="818" spans="1:9" x14ac:dyDescent="0.2">
      <c r="A818" s="3"/>
      <c r="G818" s="3"/>
      <c r="H818" s="3"/>
      <c r="I818" s="3"/>
    </row>
    <row r="819" spans="1:9" x14ac:dyDescent="0.2">
      <c r="A819" s="3"/>
      <c r="G819" s="3"/>
      <c r="H819" s="3"/>
      <c r="I819" s="3"/>
    </row>
    <row r="820" spans="1:9" x14ac:dyDescent="0.2">
      <c r="A820" s="3"/>
      <c r="G820" s="3"/>
      <c r="H820" s="3"/>
      <c r="I820" s="3"/>
    </row>
    <row r="821" spans="1:9" x14ac:dyDescent="0.2">
      <c r="A821" s="3"/>
      <c r="G821" s="3"/>
      <c r="H821" s="3"/>
      <c r="I821" s="3"/>
    </row>
    <row r="822" spans="1:9" x14ac:dyDescent="0.2">
      <c r="A822" s="3"/>
      <c r="G822" s="3"/>
      <c r="H822" s="3"/>
      <c r="I822" s="3"/>
    </row>
    <row r="823" spans="1:9" x14ac:dyDescent="0.2">
      <c r="A823" s="3"/>
      <c r="G823" s="3"/>
      <c r="H823" s="3"/>
      <c r="I823" s="3"/>
    </row>
    <row r="824" spans="1:9" x14ac:dyDescent="0.2">
      <c r="A824" s="3"/>
      <c r="G824" s="3"/>
      <c r="H824" s="3"/>
      <c r="I824" s="3"/>
    </row>
    <row r="825" spans="1:9" x14ac:dyDescent="0.2">
      <c r="A825" s="3"/>
      <c r="G825" s="3"/>
      <c r="H825" s="3"/>
      <c r="I825" s="3"/>
    </row>
    <row r="826" spans="1:9" x14ac:dyDescent="0.2">
      <c r="A826" s="3"/>
      <c r="G826" s="3"/>
      <c r="H826" s="3"/>
      <c r="I826" s="3"/>
    </row>
    <row r="827" spans="1:9" x14ac:dyDescent="0.2">
      <c r="A827" s="3"/>
      <c r="G827" s="3"/>
      <c r="H827" s="3"/>
      <c r="I827" s="3"/>
    </row>
    <row r="828" spans="1:9" x14ac:dyDescent="0.2">
      <c r="A828" s="3"/>
      <c r="G828" s="3"/>
      <c r="H828" s="3"/>
      <c r="I828" s="3"/>
    </row>
    <row r="829" spans="1:9" x14ac:dyDescent="0.2">
      <c r="A829" s="3"/>
      <c r="G829" s="3"/>
      <c r="H829" s="3"/>
      <c r="I829" s="3"/>
    </row>
    <row r="830" spans="1:9" x14ac:dyDescent="0.2">
      <c r="A830" s="3"/>
      <c r="G830" s="3"/>
      <c r="H830" s="3"/>
      <c r="I830" s="3"/>
    </row>
    <row r="831" spans="1:9" x14ac:dyDescent="0.2">
      <c r="A831" s="3"/>
      <c r="G831" s="3"/>
      <c r="H831" s="3"/>
      <c r="I831" s="3"/>
    </row>
    <row r="832" spans="1:9" x14ac:dyDescent="0.2">
      <c r="A832" s="3"/>
      <c r="G832" s="3"/>
      <c r="H832" s="3"/>
      <c r="I832" s="3"/>
    </row>
    <row r="833" spans="1:9" x14ac:dyDescent="0.2">
      <c r="A833" s="3"/>
      <c r="G833" s="3"/>
      <c r="H833" s="3"/>
      <c r="I833" s="3"/>
    </row>
    <row r="834" spans="1:9" x14ac:dyDescent="0.2">
      <c r="A834" s="3"/>
      <c r="G834" s="3"/>
      <c r="H834" s="3"/>
      <c r="I834" s="3"/>
    </row>
    <row r="835" spans="1:9" x14ac:dyDescent="0.2">
      <c r="A835" s="3"/>
      <c r="G835" s="3"/>
      <c r="H835" s="3"/>
      <c r="I835" s="3"/>
    </row>
    <row r="836" spans="1:9" x14ac:dyDescent="0.2">
      <c r="A836" s="3"/>
      <c r="G836" s="3"/>
      <c r="H836" s="3"/>
      <c r="I836" s="3"/>
    </row>
    <row r="837" spans="1:9" x14ac:dyDescent="0.2">
      <c r="A837" s="3"/>
      <c r="G837" s="3"/>
      <c r="H837" s="3"/>
      <c r="I837" s="3"/>
    </row>
    <row r="838" spans="1:9" x14ac:dyDescent="0.2">
      <c r="A838" s="3"/>
      <c r="G838" s="3"/>
      <c r="H838" s="3"/>
      <c r="I838" s="3"/>
    </row>
    <row r="839" spans="1:9" x14ac:dyDescent="0.2">
      <c r="A839" s="3"/>
      <c r="G839" s="3"/>
      <c r="H839" s="3"/>
      <c r="I839" s="3"/>
    </row>
    <row r="840" spans="1:9" x14ac:dyDescent="0.2">
      <c r="A840" s="3"/>
      <c r="G840" s="3"/>
      <c r="H840" s="3"/>
      <c r="I840" s="3"/>
    </row>
    <row r="841" spans="1:9" x14ac:dyDescent="0.2">
      <c r="A841" s="3"/>
      <c r="G841" s="3"/>
      <c r="H841" s="3"/>
      <c r="I841" s="3"/>
    </row>
    <row r="842" spans="1:9" x14ac:dyDescent="0.2">
      <c r="A842" s="3"/>
      <c r="G842" s="3"/>
      <c r="H842" s="3"/>
      <c r="I842" s="3"/>
    </row>
    <row r="843" spans="1:9" x14ac:dyDescent="0.2">
      <c r="A843" s="3"/>
      <c r="G843" s="3"/>
      <c r="H843" s="3"/>
      <c r="I843" s="3"/>
    </row>
    <row r="844" spans="1:9" x14ac:dyDescent="0.2">
      <c r="A844" s="3"/>
      <c r="G844" s="3"/>
      <c r="H844" s="3"/>
      <c r="I844" s="3"/>
    </row>
    <row r="845" spans="1:9" x14ac:dyDescent="0.2">
      <c r="A845" s="3"/>
      <c r="G845" s="3"/>
      <c r="H845" s="3"/>
      <c r="I845" s="3"/>
    </row>
    <row r="846" spans="1:9" x14ac:dyDescent="0.2">
      <c r="A846" s="3"/>
      <c r="G846" s="3"/>
      <c r="H846" s="3"/>
      <c r="I846" s="3"/>
    </row>
    <row r="847" spans="1:9" x14ac:dyDescent="0.2">
      <c r="A847" s="3"/>
      <c r="G847" s="3"/>
      <c r="H847" s="3"/>
      <c r="I847" s="3"/>
    </row>
    <row r="848" spans="1:9" x14ac:dyDescent="0.2">
      <c r="A848" s="3"/>
      <c r="G848" s="3"/>
      <c r="H848" s="3"/>
      <c r="I848" s="3"/>
    </row>
    <row r="849" spans="1:9" x14ac:dyDescent="0.2">
      <c r="A849" s="3"/>
      <c r="G849" s="3"/>
      <c r="H849" s="3"/>
      <c r="I849" s="3"/>
    </row>
    <row r="850" spans="1:9" x14ac:dyDescent="0.2">
      <c r="A850" s="3"/>
      <c r="G850" s="3"/>
      <c r="H850" s="3"/>
      <c r="I850" s="3"/>
    </row>
    <row r="851" spans="1:9" x14ac:dyDescent="0.2">
      <c r="A851" s="3"/>
      <c r="G851" s="3"/>
      <c r="H851" s="3"/>
      <c r="I851" s="3"/>
    </row>
    <row r="852" spans="1:9" x14ac:dyDescent="0.2">
      <c r="A852" s="3"/>
      <c r="G852" s="3"/>
      <c r="H852" s="3"/>
      <c r="I852" s="3"/>
    </row>
    <row r="853" spans="1:9" x14ac:dyDescent="0.2">
      <c r="A853" s="3"/>
      <c r="G853" s="3"/>
      <c r="H853" s="3"/>
      <c r="I853" s="3"/>
    </row>
    <row r="854" spans="1:9" x14ac:dyDescent="0.2">
      <c r="A854" s="3"/>
      <c r="G854" s="3"/>
      <c r="H854" s="3"/>
      <c r="I854" s="3"/>
    </row>
    <row r="855" spans="1:9" x14ac:dyDescent="0.2">
      <c r="A855" s="3"/>
      <c r="G855" s="3"/>
      <c r="H855" s="3"/>
      <c r="I855" s="3"/>
    </row>
    <row r="856" spans="1:9" x14ac:dyDescent="0.2">
      <c r="A856" s="3"/>
      <c r="G856" s="3"/>
      <c r="H856" s="3"/>
      <c r="I856" s="3"/>
    </row>
    <row r="857" spans="1:9" x14ac:dyDescent="0.2">
      <c r="A857" s="3"/>
      <c r="G857" s="3"/>
      <c r="H857" s="3"/>
      <c r="I857" s="3"/>
    </row>
    <row r="858" spans="1:9" x14ac:dyDescent="0.2">
      <c r="A858" s="3"/>
      <c r="G858" s="3"/>
      <c r="H858" s="3"/>
      <c r="I858" s="3"/>
    </row>
    <row r="859" spans="1:9" x14ac:dyDescent="0.2">
      <c r="A859" s="3"/>
      <c r="G859" s="3"/>
      <c r="H859" s="3"/>
      <c r="I859" s="3"/>
    </row>
    <row r="860" spans="1:9" x14ac:dyDescent="0.2">
      <c r="A860" s="3"/>
      <c r="G860" s="3"/>
      <c r="H860" s="3"/>
      <c r="I860" s="3"/>
    </row>
    <row r="861" spans="1:9" x14ac:dyDescent="0.2">
      <c r="A861" s="3"/>
      <c r="G861" s="3"/>
      <c r="H861" s="3"/>
      <c r="I861" s="3"/>
    </row>
    <row r="862" spans="1:9" x14ac:dyDescent="0.2">
      <c r="A862" s="3"/>
      <c r="G862" s="3"/>
      <c r="H862" s="3"/>
      <c r="I862" s="3"/>
    </row>
    <row r="863" spans="1:9" x14ac:dyDescent="0.2">
      <c r="A863" s="3"/>
      <c r="G863" s="3"/>
      <c r="H863" s="3"/>
      <c r="I863" s="3"/>
    </row>
    <row r="864" spans="1:9" x14ac:dyDescent="0.2">
      <c r="A864" s="3"/>
      <c r="G864" s="3"/>
      <c r="H864" s="3"/>
      <c r="I864" s="3"/>
    </row>
    <row r="865" spans="1:9" x14ac:dyDescent="0.2">
      <c r="A865" s="3"/>
      <c r="G865" s="3"/>
      <c r="H865" s="3"/>
      <c r="I865" s="3"/>
    </row>
    <row r="866" spans="1:9" x14ac:dyDescent="0.2">
      <c r="A866" s="3"/>
      <c r="G866" s="3"/>
      <c r="H866" s="3"/>
      <c r="I866" s="3"/>
    </row>
    <row r="867" spans="1:9" x14ac:dyDescent="0.2">
      <c r="A867" s="3"/>
      <c r="G867" s="3"/>
      <c r="H867" s="3"/>
      <c r="I867" s="3"/>
    </row>
    <row r="868" spans="1:9" x14ac:dyDescent="0.2">
      <c r="A868" s="3"/>
      <c r="G868" s="3"/>
      <c r="H868" s="3"/>
      <c r="I868" s="3"/>
    </row>
    <row r="869" spans="1:9" x14ac:dyDescent="0.2">
      <c r="A869" s="3"/>
      <c r="G869" s="3"/>
      <c r="H869" s="3"/>
      <c r="I869" s="3"/>
    </row>
    <row r="870" spans="1:9" x14ac:dyDescent="0.2">
      <c r="A870" s="3"/>
      <c r="G870" s="3"/>
      <c r="H870" s="3"/>
      <c r="I870" s="3"/>
    </row>
    <row r="871" spans="1:9" x14ac:dyDescent="0.2">
      <c r="A871" s="3"/>
      <c r="G871" s="3"/>
      <c r="H871" s="3"/>
      <c r="I871" s="3"/>
    </row>
    <row r="872" spans="1:9" x14ac:dyDescent="0.2">
      <c r="A872" s="3"/>
      <c r="G872" s="3"/>
      <c r="H872" s="3"/>
      <c r="I872" s="3"/>
    </row>
    <row r="873" spans="1:9" x14ac:dyDescent="0.2">
      <c r="A873" s="3"/>
      <c r="G873" s="3"/>
      <c r="H873" s="3"/>
      <c r="I873" s="3"/>
    </row>
    <row r="874" spans="1:9" x14ac:dyDescent="0.2">
      <c r="A874" s="3"/>
      <c r="G874" s="3"/>
      <c r="H874" s="3"/>
      <c r="I874" s="3"/>
    </row>
    <row r="875" spans="1:9" x14ac:dyDescent="0.2">
      <c r="A875" s="3"/>
      <c r="G875" s="3"/>
      <c r="H875" s="3"/>
      <c r="I875" s="3"/>
    </row>
    <row r="876" spans="1:9" x14ac:dyDescent="0.2">
      <c r="A876" s="3"/>
      <c r="G876" s="3"/>
      <c r="H876" s="3"/>
      <c r="I876" s="3"/>
    </row>
    <row r="877" spans="1:9" x14ac:dyDescent="0.2">
      <c r="A877" s="3"/>
      <c r="G877" s="3"/>
      <c r="H877" s="3"/>
      <c r="I877" s="3"/>
    </row>
    <row r="878" spans="1:9" x14ac:dyDescent="0.2">
      <c r="A878" s="3"/>
      <c r="G878" s="3"/>
      <c r="H878" s="3"/>
      <c r="I878" s="3"/>
    </row>
    <row r="879" spans="1:9" x14ac:dyDescent="0.2">
      <c r="A879" s="3"/>
      <c r="G879" s="3"/>
      <c r="H879" s="3"/>
      <c r="I879" s="3"/>
    </row>
    <row r="880" spans="1:9" x14ac:dyDescent="0.2">
      <c r="A880" s="3"/>
      <c r="G880" s="3"/>
      <c r="H880" s="3"/>
      <c r="I880" s="3"/>
    </row>
    <row r="881" spans="1:9" x14ac:dyDescent="0.2">
      <c r="A881" s="3"/>
      <c r="G881" s="3"/>
      <c r="H881" s="3"/>
      <c r="I881" s="3"/>
    </row>
    <row r="882" spans="1:9" x14ac:dyDescent="0.2">
      <c r="A882" s="3"/>
      <c r="G882" s="3"/>
      <c r="H882" s="3"/>
      <c r="I882" s="3"/>
    </row>
    <row r="883" spans="1:9" x14ac:dyDescent="0.2">
      <c r="A883" s="3"/>
      <c r="G883" s="3"/>
      <c r="H883" s="3"/>
      <c r="I883" s="3"/>
    </row>
    <row r="884" spans="1:9" x14ac:dyDescent="0.2">
      <c r="A884" s="3"/>
      <c r="G884" s="3"/>
      <c r="H884" s="3"/>
      <c r="I884" s="3"/>
    </row>
    <row r="885" spans="1:9" x14ac:dyDescent="0.2">
      <c r="A885" s="3"/>
      <c r="G885" s="3"/>
      <c r="H885" s="3"/>
      <c r="I885" s="3"/>
    </row>
    <row r="886" spans="1:9" x14ac:dyDescent="0.2">
      <c r="A886" s="3"/>
      <c r="G886" s="3"/>
      <c r="H886" s="3"/>
      <c r="I886" s="3"/>
    </row>
    <row r="887" spans="1:9" x14ac:dyDescent="0.2">
      <c r="A887" s="3"/>
      <c r="G887" s="3"/>
      <c r="H887" s="3"/>
      <c r="I887" s="3"/>
    </row>
    <row r="888" spans="1:9" x14ac:dyDescent="0.2">
      <c r="A888" s="3"/>
      <c r="G888" s="3"/>
      <c r="H888" s="3"/>
      <c r="I888" s="3"/>
    </row>
    <row r="889" spans="1:9" x14ac:dyDescent="0.2">
      <c r="A889" s="3"/>
      <c r="G889" s="3"/>
      <c r="H889" s="3"/>
      <c r="I889" s="3"/>
    </row>
    <row r="890" spans="1:9" x14ac:dyDescent="0.2">
      <c r="A890" s="3"/>
      <c r="G890" s="3"/>
      <c r="H890" s="3"/>
      <c r="I890" s="3"/>
    </row>
    <row r="891" spans="1:9" x14ac:dyDescent="0.2">
      <c r="A891" s="3"/>
      <c r="G891" s="3"/>
      <c r="H891" s="3"/>
      <c r="I891" s="3"/>
    </row>
    <row r="892" spans="1:9" x14ac:dyDescent="0.2">
      <c r="A892" s="3"/>
      <c r="G892" s="3"/>
      <c r="H892" s="3"/>
      <c r="I892" s="3"/>
    </row>
    <row r="893" spans="1:9" x14ac:dyDescent="0.2">
      <c r="A893" s="3"/>
      <c r="G893" s="3"/>
      <c r="H893" s="3"/>
      <c r="I893" s="3"/>
    </row>
    <row r="894" spans="1:9" x14ac:dyDescent="0.2">
      <c r="A894" s="3"/>
      <c r="G894" s="3"/>
      <c r="H894" s="3"/>
      <c r="I894" s="3"/>
    </row>
    <row r="895" spans="1:9" x14ac:dyDescent="0.2">
      <c r="A895" s="3"/>
      <c r="G895" s="3"/>
      <c r="H895" s="3"/>
      <c r="I895" s="3"/>
    </row>
    <row r="896" spans="1:9" x14ac:dyDescent="0.2">
      <c r="A896" s="3"/>
      <c r="G896" s="3"/>
      <c r="H896" s="3"/>
      <c r="I896" s="3"/>
    </row>
    <row r="897" spans="1:9" x14ac:dyDescent="0.2">
      <c r="A897" s="3"/>
      <c r="G897" s="3"/>
      <c r="H897" s="3"/>
      <c r="I897" s="3"/>
    </row>
    <row r="898" spans="1:9" x14ac:dyDescent="0.2">
      <c r="A898" s="3"/>
      <c r="G898" s="3"/>
      <c r="H898" s="3"/>
      <c r="I898" s="3"/>
    </row>
    <row r="899" spans="1:9" x14ac:dyDescent="0.2">
      <c r="A899" s="3"/>
      <c r="G899" s="3"/>
      <c r="H899" s="3"/>
      <c r="I899" s="3"/>
    </row>
    <row r="900" spans="1:9" x14ac:dyDescent="0.2">
      <c r="A900" s="3"/>
      <c r="G900" s="3"/>
      <c r="H900" s="3"/>
      <c r="I900" s="3"/>
    </row>
    <row r="901" spans="1:9" x14ac:dyDescent="0.2">
      <c r="A901" s="3"/>
      <c r="G901" s="3"/>
      <c r="H901" s="3"/>
      <c r="I901" s="3"/>
    </row>
    <row r="902" spans="1:9" x14ac:dyDescent="0.2">
      <c r="A902" s="3"/>
      <c r="G902" s="3"/>
      <c r="H902" s="3"/>
      <c r="I902" s="3"/>
    </row>
    <row r="903" spans="1:9" x14ac:dyDescent="0.2">
      <c r="A903" s="3"/>
      <c r="G903" s="3"/>
      <c r="H903" s="3"/>
      <c r="I903" s="3"/>
    </row>
    <row r="904" spans="1:9" x14ac:dyDescent="0.2">
      <c r="A904" s="3"/>
      <c r="G904" s="3"/>
      <c r="H904" s="3"/>
      <c r="I904" s="3"/>
    </row>
    <row r="905" spans="1:9" x14ac:dyDescent="0.2">
      <c r="A905" s="3"/>
      <c r="G905" s="3"/>
      <c r="H905" s="3"/>
      <c r="I905" s="3"/>
    </row>
    <row r="906" spans="1:9" x14ac:dyDescent="0.2">
      <c r="A906" s="3"/>
      <c r="G906" s="3"/>
      <c r="H906" s="3"/>
      <c r="I906" s="3"/>
    </row>
    <row r="907" spans="1:9" x14ac:dyDescent="0.2">
      <c r="A907" s="3"/>
      <c r="G907" s="3"/>
      <c r="H907" s="3"/>
      <c r="I907" s="3"/>
    </row>
    <row r="908" spans="1:9" x14ac:dyDescent="0.2">
      <c r="A908" s="3"/>
      <c r="G908" s="3"/>
      <c r="H908" s="3"/>
      <c r="I908" s="3"/>
    </row>
    <row r="909" spans="1:9" x14ac:dyDescent="0.2">
      <c r="A909" s="3"/>
      <c r="G909" s="3"/>
      <c r="H909" s="3"/>
      <c r="I909" s="3"/>
    </row>
    <row r="910" spans="1:9" x14ac:dyDescent="0.2">
      <c r="A910" s="3"/>
      <c r="G910" s="3"/>
      <c r="H910" s="3"/>
      <c r="I910" s="3"/>
    </row>
    <row r="911" spans="1:9" x14ac:dyDescent="0.2">
      <c r="A911" s="3"/>
      <c r="G911" s="3"/>
      <c r="H911" s="3"/>
      <c r="I911" s="3"/>
    </row>
    <row r="912" spans="1:9" x14ac:dyDescent="0.2">
      <c r="A912" s="3"/>
      <c r="G912" s="3"/>
      <c r="H912" s="3"/>
      <c r="I912" s="3"/>
    </row>
    <row r="913" spans="1:9" x14ac:dyDescent="0.2">
      <c r="A913" s="3"/>
      <c r="G913" s="3"/>
      <c r="H913" s="3"/>
      <c r="I913" s="3"/>
    </row>
    <row r="914" spans="1:9" x14ac:dyDescent="0.2">
      <c r="A914" s="3"/>
      <c r="G914" s="3"/>
      <c r="H914" s="3"/>
      <c r="I914" s="3"/>
    </row>
    <row r="915" spans="1:9" x14ac:dyDescent="0.2">
      <c r="A915" s="3"/>
      <c r="G915" s="3"/>
      <c r="H915" s="3"/>
      <c r="I915" s="3"/>
    </row>
    <row r="916" spans="1:9" x14ac:dyDescent="0.2">
      <c r="A916" s="3"/>
      <c r="G916" s="3"/>
      <c r="H916" s="3"/>
      <c r="I916" s="3"/>
    </row>
    <row r="917" spans="1:9" x14ac:dyDescent="0.2">
      <c r="A917" s="3"/>
      <c r="G917" s="3"/>
      <c r="H917" s="3"/>
      <c r="I917" s="3"/>
    </row>
    <row r="918" spans="1:9" x14ac:dyDescent="0.2">
      <c r="A918" s="3"/>
      <c r="G918" s="3"/>
      <c r="H918" s="3"/>
      <c r="I918" s="3"/>
    </row>
    <row r="919" spans="1:9" x14ac:dyDescent="0.2">
      <c r="A919" s="3"/>
      <c r="G919" s="3"/>
      <c r="H919" s="3"/>
      <c r="I919" s="3"/>
    </row>
    <row r="920" spans="1:9" x14ac:dyDescent="0.2">
      <c r="A920" s="3"/>
      <c r="G920" s="3"/>
      <c r="H920" s="3"/>
      <c r="I920" s="3"/>
    </row>
    <row r="921" spans="1:9" x14ac:dyDescent="0.2">
      <c r="A921" s="3"/>
      <c r="G921" s="3"/>
      <c r="H921" s="3"/>
      <c r="I921" s="3"/>
    </row>
    <row r="922" spans="1:9" x14ac:dyDescent="0.2">
      <c r="A922" s="3"/>
      <c r="G922" s="3"/>
      <c r="H922" s="3"/>
      <c r="I922" s="3"/>
    </row>
    <row r="923" spans="1:9" x14ac:dyDescent="0.2">
      <c r="A923" s="3"/>
      <c r="G923" s="3"/>
      <c r="H923" s="3"/>
      <c r="I923" s="3"/>
    </row>
    <row r="924" spans="1:9" x14ac:dyDescent="0.2">
      <c r="A924" s="3"/>
      <c r="G924" s="3"/>
      <c r="H924" s="3"/>
      <c r="I924" s="3"/>
    </row>
    <row r="925" spans="1:9" x14ac:dyDescent="0.2">
      <c r="A925" s="3"/>
      <c r="G925" s="3"/>
      <c r="H925" s="3"/>
      <c r="I925" s="3"/>
    </row>
    <row r="926" spans="1:9" x14ac:dyDescent="0.2">
      <c r="A926" s="3"/>
      <c r="G926" s="3"/>
      <c r="H926" s="3"/>
      <c r="I926" s="3"/>
    </row>
    <row r="927" spans="1:9" x14ac:dyDescent="0.2">
      <c r="A927" s="3"/>
      <c r="G927" s="3"/>
      <c r="H927" s="3"/>
      <c r="I927" s="3"/>
    </row>
    <row r="928" spans="1:9" x14ac:dyDescent="0.2">
      <c r="A928" s="3"/>
      <c r="G928" s="3"/>
      <c r="H928" s="3"/>
      <c r="I928" s="3"/>
    </row>
    <row r="929" spans="1:9" x14ac:dyDescent="0.2">
      <c r="A929" s="3"/>
      <c r="G929" s="3"/>
      <c r="H929" s="3"/>
      <c r="I929" s="3"/>
    </row>
    <row r="930" spans="1:9" x14ac:dyDescent="0.2">
      <c r="A930" s="3"/>
      <c r="G930" s="3"/>
      <c r="H930" s="3"/>
      <c r="I930" s="3"/>
    </row>
    <row r="931" spans="1:9" x14ac:dyDescent="0.2">
      <c r="A931" s="3"/>
      <c r="G931" s="3"/>
      <c r="H931" s="3"/>
      <c r="I931" s="3"/>
    </row>
    <row r="932" spans="1:9" x14ac:dyDescent="0.2">
      <c r="A932" s="3"/>
      <c r="G932" s="3"/>
      <c r="H932" s="3"/>
      <c r="I932" s="3"/>
    </row>
    <row r="933" spans="1:9" x14ac:dyDescent="0.2">
      <c r="A933" s="3"/>
      <c r="G933" s="3"/>
      <c r="H933" s="3"/>
      <c r="I933" s="3"/>
    </row>
    <row r="934" spans="1:9" x14ac:dyDescent="0.2">
      <c r="A934" s="3"/>
      <c r="G934" s="3"/>
      <c r="H934" s="3"/>
      <c r="I934" s="3"/>
    </row>
    <row r="935" spans="1:9" x14ac:dyDescent="0.2">
      <c r="A935" s="3"/>
      <c r="G935" s="3"/>
      <c r="H935" s="3"/>
      <c r="I935" s="3"/>
    </row>
    <row r="936" spans="1:9" x14ac:dyDescent="0.2">
      <c r="A936" s="3"/>
      <c r="G936" s="3"/>
      <c r="H936" s="3"/>
      <c r="I936" s="3"/>
    </row>
    <row r="937" spans="1:9" x14ac:dyDescent="0.2">
      <c r="A937" s="3"/>
      <c r="G937" s="3"/>
      <c r="H937" s="3"/>
      <c r="I937" s="3"/>
    </row>
    <row r="938" spans="1:9" x14ac:dyDescent="0.2">
      <c r="A938" s="3"/>
      <c r="G938" s="3"/>
      <c r="H938" s="3"/>
      <c r="I938" s="3"/>
    </row>
    <row r="939" spans="1:9" x14ac:dyDescent="0.2">
      <c r="A939" s="3"/>
      <c r="G939" s="3"/>
      <c r="H939" s="3"/>
      <c r="I939" s="3"/>
    </row>
    <row r="940" spans="1:9" x14ac:dyDescent="0.2">
      <c r="A940" s="3"/>
      <c r="G940" s="3"/>
      <c r="H940" s="3"/>
      <c r="I940" s="3"/>
    </row>
    <row r="941" spans="1:9" x14ac:dyDescent="0.2">
      <c r="A941" s="3"/>
      <c r="G941" s="3"/>
      <c r="H941" s="3"/>
      <c r="I941" s="3"/>
    </row>
    <row r="942" spans="1:9" x14ac:dyDescent="0.2">
      <c r="A942" s="3"/>
      <c r="G942" s="3"/>
      <c r="H942" s="3"/>
      <c r="I942" s="3"/>
    </row>
    <row r="943" spans="1:9" x14ac:dyDescent="0.2">
      <c r="A943" s="3"/>
      <c r="G943" s="3"/>
      <c r="H943" s="3"/>
      <c r="I943" s="3"/>
    </row>
    <row r="944" spans="1:9" x14ac:dyDescent="0.2">
      <c r="A944" s="3"/>
      <c r="G944" s="3"/>
      <c r="H944" s="3"/>
      <c r="I944" s="3"/>
    </row>
    <row r="945" spans="1:9" x14ac:dyDescent="0.2">
      <c r="A945" s="3"/>
      <c r="G945" s="3"/>
      <c r="H945" s="3"/>
      <c r="I945" s="3"/>
    </row>
    <row r="946" spans="1:9" x14ac:dyDescent="0.2">
      <c r="A946" s="3"/>
      <c r="G946" s="3"/>
      <c r="H946" s="3"/>
      <c r="I946" s="3"/>
    </row>
    <row r="947" spans="1:9" x14ac:dyDescent="0.2">
      <c r="A947" s="3"/>
      <c r="G947" s="3"/>
      <c r="H947" s="3"/>
      <c r="I947" s="3"/>
    </row>
    <row r="948" spans="1:9" x14ac:dyDescent="0.2">
      <c r="A948" s="3"/>
      <c r="G948" s="3"/>
      <c r="H948" s="3"/>
      <c r="I948" s="3"/>
    </row>
    <row r="949" spans="1:9" x14ac:dyDescent="0.2">
      <c r="A949" s="3"/>
      <c r="G949" s="3"/>
      <c r="H949" s="3"/>
      <c r="I949" s="3"/>
    </row>
    <row r="950" spans="1:9" x14ac:dyDescent="0.2">
      <c r="A950" s="3"/>
      <c r="G950" s="3"/>
      <c r="H950" s="3"/>
      <c r="I950" s="3"/>
    </row>
    <row r="951" spans="1:9" x14ac:dyDescent="0.2">
      <c r="A951" s="3"/>
      <c r="G951" s="3"/>
      <c r="H951" s="3"/>
      <c r="I951" s="3"/>
    </row>
    <row r="952" spans="1:9" x14ac:dyDescent="0.2">
      <c r="A952" s="3"/>
      <c r="G952" s="3"/>
      <c r="H952" s="3"/>
      <c r="I952" s="3"/>
    </row>
    <row r="953" spans="1:9" x14ac:dyDescent="0.2">
      <c r="A953" s="3"/>
      <c r="G953" s="3"/>
      <c r="H953" s="3"/>
      <c r="I953" s="3"/>
    </row>
    <row r="954" spans="1:9" x14ac:dyDescent="0.2">
      <c r="A954" s="3"/>
      <c r="G954" s="3"/>
      <c r="H954" s="3"/>
      <c r="I954" s="3"/>
    </row>
    <row r="955" spans="1:9" x14ac:dyDescent="0.2">
      <c r="A955" s="3"/>
      <c r="G955" s="3"/>
      <c r="H955" s="3"/>
      <c r="I955" s="3"/>
    </row>
    <row r="956" spans="1:9" x14ac:dyDescent="0.2">
      <c r="A956" s="3"/>
      <c r="G956" s="3"/>
      <c r="H956" s="3"/>
      <c r="I956" s="3"/>
    </row>
    <row r="957" spans="1:9" x14ac:dyDescent="0.2">
      <c r="A957" s="3"/>
      <c r="G957" s="3"/>
      <c r="H957" s="3"/>
      <c r="I957" s="3"/>
    </row>
    <row r="958" spans="1:9" x14ac:dyDescent="0.2">
      <c r="A958" s="3"/>
      <c r="G958" s="3"/>
      <c r="H958" s="3"/>
      <c r="I958" s="3"/>
    </row>
    <row r="959" spans="1:9" x14ac:dyDescent="0.2">
      <c r="A959" s="3"/>
      <c r="G959" s="3"/>
      <c r="H959" s="3"/>
      <c r="I959" s="3"/>
    </row>
    <row r="960" spans="1:9" x14ac:dyDescent="0.2">
      <c r="A960" s="3"/>
      <c r="G960" s="3"/>
      <c r="H960" s="3"/>
      <c r="I960" s="3"/>
    </row>
    <row r="961" spans="1:9" x14ac:dyDescent="0.2">
      <c r="A961" s="3"/>
      <c r="G961" s="3"/>
      <c r="H961" s="3"/>
      <c r="I961" s="3"/>
    </row>
    <row r="962" spans="1:9" x14ac:dyDescent="0.2">
      <c r="A962" s="3"/>
      <c r="G962" s="3"/>
      <c r="H962" s="3"/>
      <c r="I962" s="3"/>
    </row>
    <row r="963" spans="1:9" x14ac:dyDescent="0.2">
      <c r="A963" s="3"/>
      <c r="G963" s="3"/>
      <c r="H963" s="3"/>
      <c r="I963" s="3"/>
    </row>
    <row r="964" spans="1:9" x14ac:dyDescent="0.2">
      <c r="A964" s="3"/>
      <c r="G964" s="3"/>
      <c r="H964" s="3"/>
      <c r="I964" s="3"/>
    </row>
    <row r="965" spans="1:9" x14ac:dyDescent="0.2">
      <c r="A965" s="3"/>
      <c r="G965" s="3"/>
      <c r="H965" s="3"/>
      <c r="I965" s="3"/>
    </row>
    <row r="966" spans="1:9" x14ac:dyDescent="0.2">
      <c r="A966" s="3"/>
      <c r="G966" s="3"/>
      <c r="H966" s="3"/>
      <c r="I966" s="3"/>
    </row>
    <row r="967" spans="1:9" x14ac:dyDescent="0.2">
      <c r="A967" s="3"/>
      <c r="G967" s="3"/>
      <c r="H967" s="3"/>
      <c r="I967" s="3"/>
    </row>
    <row r="968" spans="1:9" x14ac:dyDescent="0.2">
      <c r="A968" s="3"/>
      <c r="G968" s="3"/>
      <c r="H968" s="3"/>
      <c r="I968" s="3"/>
    </row>
    <row r="969" spans="1:9" x14ac:dyDescent="0.2">
      <c r="A969" s="3"/>
      <c r="G969" s="3"/>
      <c r="H969" s="3"/>
      <c r="I969" s="3"/>
    </row>
    <row r="970" spans="1:9" x14ac:dyDescent="0.2">
      <c r="A970" s="3"/>
      <c r="G970" s="3"/>
      <c r="H970" s="3"/>
      <c r="I970" s="3"/>
    </row>
    <row r="971" spans="1:9" x14ac:dyDescent="0.2">
      <c r="A971" s="3"/>
      <c r="G971" s="3"/>
      <c r="H971" s="3"/>
      <c r="I971" s="3"/>
    </row>
    <row r="972" spans="1:9" x14ac:dyDescent="0.2">
      <c r="A972" s="3"/>
      <c r="G972" s="3"/>
      <c r="H972" s="3"/>
      <c r="I972" s="3"/>
    </row>
    <row r="973" spans="1:9" x14ac:dyDescent="0.2">
      <c r="A973" s="3"/>
      <c r="G973" s="3"/>
      <c r="H973" s="3"/>
      <c r="I973" s="3"/>
    </row>
    <row r="974" spans="1:9" x14ac:dyDescent="0.2">
      <c r="A974" s="3"/>
      <c r="G974" s="3"/>
      <c r="H974" s="3"/>
      <c r="I974" s="3"/>
    </row>
    <row r="975" spans="1:9" x14ac:dyDescent="0.2">
      <c r="A975" s="3"/>
      <c r="G975" s="3"/>
      <c r="H975" s="3"/>
      <c r="I975" s="3"/>
    </row>
    <row r="976" spans="1:9" x14ac:dyDescent="0.2">
      <c r="A976" s="3"/>
      <c r="G976" s="3"/>
      <c r="H976" s="3"/>
      <c r="I976" s="3"/>
    </row>
    <row r="977" spans="1:9" x14ac:dyDescent="0.2">
      <c r="A977" s="3"/>
      <c r="G977" s="3"/>
      <c r="H977" s="3"/>
      <c r="I977" s="3"/>
    </row>
    <row r="978" spans="1:9" x14ac:dyDescent="0.2">
      <c r="A978" s="3"/>
      <c r="G978" s="3"/>
      <c r="H978" s="3"/>
      <c r="I978" s="3"/>
    </row>
    <row r="979" spans="1:9" x14ac:dyDescent="0.2">
      <c r="A979" s="3"/>
      <c r="G979" s="3"/>
      <c r="H979" s="3"/>
      <c r="I979" s="3"/>
    </row>
    <row r="980" spans="1:9" x14ac:dyDescent="0.2">
      <c r="A980" s="3"/>
      <c r="G980" s="3"/>
      <c r="H980" s="3"/>
      <c r="I980" s="3"/>
    </row>
    <row r="981" spans="1:9" x14ac:dyDescent="0.2">
      <c r="A981" s="3"/>
      <c r="G981" s="3"/>
      <c r="H981" s="3"/>
      <c r="I981" s="3"/>
    </row>
    <row r="982" spans="1:9" x14ac:dyDescent="0.2">
      <c r="A982" s="3"/>
      <c r="G982" s="3"/>
      <c r="H982" s="3"/>
      <c r="I982" s="3"/>
    </row>
    <row r="983" spans="1:9" x14ac:dyDescent="0.2">
      <c r="A983" s="3"/>
      <c r="G983" s="3"/>
      <c r="H983" s="3"/>
      <c r="I983" s="3"/>
    </row>
    <row r="984" spans="1:9" x14ac:dyDescent="0.2">
      <c r="A984" s="3"/>
      <c r="G984" s="3"/>
      <c r="H984" s="3"/>
      <c r="I984" s="3"/>
    </row>
    <row r="985" spans="1:9" x14ac:dyDescent="0.2">
      <c r="A985" s="3"/>
      <c r="G985" s="3"/>
      <c r="H985" s="3"/>
      <c r="I985" s="3"/>
    </row>
    <row r="986" spans="1:9" x14ac:dyDescent="0.2">
      <c r="A986" s="3"/>
      <c r="G986" s="3"/>
      <c r="H986" s="3"/>
      <c r="I986" s="3"/>
    </row>
    <row r="987" spans="1:9" x14ac:dyDescent="0.2">
      <c r="A987" s="3"/>
      <c r="G987" s="3"/>
      <c r="H987" s="3"/>
      <c r="I987" s="3"/>
    </row>
    <row r="988" spans="1:9" x14ac:dyDescent="0.2">
      <c r="A988" s="3"/>
      <c r="G988" s="3"/>
      <c r="H988" s="3"/>
      <c r="I988" s="3"/>
    </row>
    <row r="989" spans="1:9" x14ac:dyDescent="0.2">
      <c r="A989" s="3"/>
      <c r="G989" s="3"/>
      <c r="H989" s="3"/>
      <c r="I989" s="3"/>
    </row>
    <row r="990" spans="1:9" x14ac:dyDescent="0.2">
      <c r="A990" s="3"/>
      <c r="G990" s="3"/>
      <c r="H990" s="3"/>
      <c r="I990" s="3"/>
    </row>
    <row r="991" spans="1:9" x14ac:dyDescent="0.2">
      <c r="A991" s="3"/>
      <c r="G991" s="3"/>
      <c r="H991" s="3"/>
      <c r="I991" s="3"/>
    </row>
    <row r="992" spans="1:9" x14ac:dyDescent="0.2">
      <c r="A992" s="3"/>
      <c r="G992" s="3"/>
      <c r="H992" s="3"/>
      <c r="I992" s="3"/>
    </row>
    <row r="993" spans="1:9" x14ac:dyDescent="0.2">
      <c r="A993" s="3"/>
      <c r="G993" s="3"/>
      <c r="H993" s="3"/>
      <c r="I993" s="3"/>
    </row>
    <row r="994" spans="1:9" x14ac:dyDescent="0.2">
      <c r="A994" s="3"/>
      <c r="G994" s="3"/>
      <c r="H994" s="3"/>
      <c r="I994" s="3"/>
    </row>
    <row r="995" spans="1:9" x14ac:dyDescent="0.2">
      <c r="A995" s="3"/>
      <c r="G995" s="3"/>
      <c r="H995" s="3"/>
      <c r="I995" s="3"/>
    </row>
    <row r="996" spans="1:9" x14ac:dyDescent="0.2">
      <c r="A996" s="3"/>
      <c r="G996" s="3"/>
      <c r="H996" s="3"/>
      <c r="I996" s="3"/>
    </row>
    <row r="997" spans="1:9" x14ac:dyDescent="0.2">
      <c r="A997" s="3"/>
      <c r="G997" s="3"/>
      <c r="H997" s="3"/>
      <c r="I997" s="3"/>
    </row>
    <row r="998" spans="1:9" x14ac:dyDescent="0.2">
      <c r="A998" s="3"/>
      <c r="G998" s="3"/>
      <c r="H998" s="3"/>
      <c r="I998" s="3"/>
    </row>
    <row r="999" spans="1:9" x14ac:dyDescent="0.2">
      <c r="A999" s="3"/>
      <c r="G999" s="3"/>
      <c r="H999" s="3"/>
      <c r="I999" s="3"/>
    </row>
    <row r="1000" spans="1:9" x14ac:dyDescent="0.2">
      <c r="A1000" s="3"/>
      <c r="G1000" s="3"/>
      <c r="H1000" s="3"/>
      <c r="I1000" s="3"/>
    </row>
    <row r="1001" spans="1:9" x14ac:dyDescent="0.2">
      <c r="A1001" s="3"/>
      <c r="G1001" s="3"/>
      <c r="H1001" s="3"/>
      <c r="I1001" s="3"/>
    </row>
    <row r="1002" spans="1:9" x14ac:dyDescent="0.2">
      <c r="A1002" s="3"/>
      <c r="G1002" s="3"/>
      <c r="H1002" s="3"/>
      <c r="I1002" s="3"/>
    </row>
    <row r="1003" spans="1:9" x14ac:dyDescent="0.2">
      <c r="A1003" s="3"/>
      <c r="G1003" s="3"/>
      <c r="H1003" s="3"/>
      <c r="I1003" s="3"/>
    </row>
    <row r="1004" spans="1:9" x14ac:dyDescent="0.2">
      <c r="A1004" s="3"/>
      <c r="G1004" s="3"/>
      <c r="H1004" s="3"/>
      <c r="I1004" s="3"/>
    </row>
    <row r="1005" spans="1:9" x14ac:dyDescent="0.2">
      <c r="A1005" s="3"/>
      <c r="G1005" s="3"/>
      <c r="H1005" s="3"/>
      <c r="I1005" s="3"/>
    </row>
    <row r="1006" spans="1:9" x14ac:dyDescent="0.2">
      <c r="A1006" s="3"/>
      <c r="G1006" s="3"/>
      <c r="H1006" s="3"/>
      <c r="I1006" s="3"/>
    </row>
    <row r="1007" spans="1:9" x14ac:dyDescent="0.2">
      <c r="A1007" s="3"/>
      <c r="G1007" s="3"/>
      <c r="H1007" s="3"/>
      <c r="I1007" s="3"/>
    </row>
    <row r="1008" spans="1:9" x14ac:dyDescent="0.2">
      <c r="A1008" s="3"/>
      <c r="G1008" s="3"/>
      <c r="H1008" s="3"/>
      <c r="I1008" s="3"/>
    </row>
    <row r="1009" spans="1:9" x14ac:dyDescent="0.2">
      <c r="A1009" s="3"/>
      <c r="G1009" s="3"/>
      <c r="H1009" s="3"/>
      <c r="I1009" s="3"/>
    </row>
    <row r="1010" spans="1:9" x14ac:dyDescent="0.2">
      <c r="A1010" s="3"/>
      <c r="G1010" s="3"/>
      <c r="H1010" s="3"/>
      <c r="I1010" s="3"/>
    </row>
    <row r="1011" spans="1:9" x14ac:dyDescent="0.2">
      <c r="A1011" s="3"/>
      <c r="G1011" s="3"/>
      <c r="H1011" s="3"/>
      <c r="I1011" s="3"/>
    </row>
    <row r="1012" spans="1:9" x14ac:dyDescent="0.2">
      <c r="A1012" s="3"/>
      <c r="G1012" s="3"/>
      <c r="H1012" s="3"/>
      <c r="I1012" s="3"/>
    </row>
    <row r="1013" spans="1:9" x14ac:dyDescent="0.2">
      <c r="A1013" s="3"/>
      <c r="G1013" s="3"/>
      <c r="H1013" s="3"/>
      <c r="I1013" s="3"/>
    </row>
    <row r="1014" spans="1:9" x14ac:dyDescent="0.2">
      <c r="A1014" s="3"/>
      <c r="G1014" s="3"/>
      <c r="H1014" s="3"/>
      <c r="I1014" s="3"/>
    </row>
    <row r="1015" spans="1:9" x14ac:dyDescent="0.2">
      <c r="A1015" s="3"/>
      <c r="G1015" s="3"/>
      <c r="H1015" s="3"/>
      <c r="I1015" s="3"/>
    </row>
    <row r="1016" spans="1:9" x14ac:dyDescent="0.2">
      <c r="A1016" s="3"/>
      <c r="G1016" s="3"/>
      <c r="H1016" s="3"/>
      <c r="I1016" s="3"/>
    </row>
    <row r="1017" spans="1:9" x14ac:dyDescent="0.2">
      <c r="A1017" s="3"/>
      <c r="G1017" s="3"/>
      <c r="H1017" s="3"/>
      <c r="I1017" s="3"/>
    </row>
    <row r="1018" spans="1:9" x14ac:dyDescent="0.2">
      <c r="A1018" s="3"/>
      <c r="G1018" s="3"/>
      <c r="H1018" s="3"/>
      <c r="I1018" s="3"/>
    </row>
    <row r="1019" spans="1:9" x14ac:dyDescent="0.2">
      <c r="A1019" s="3"/>
      <c r="G1019" s="3"/>
      <c r="H1019" s="3"/>
      <c r="I1019" s="3"/>
    </row>
    <row r="1020" spans="1:9" x14ac:dyDescent="0.2">
      <c r="A1020" s="3"/>
      <c r="G1020" s="3"/>
      <c r="H1020" s="3"/>
      <c r="I1020" s="3"/>
    </row>
    <row r="1021" spans="1:9" x14ac:dyDescent="0.2">
      <c r="A1021" s="3"/>
      <c r="G1021" s="3"/>
      <c r="H1021" s="3"/>
      <c r="I1021" s="3"/>
    </row>
    <row r="1022" spans="1:9" x14ac:dyDescent="0.2">
      <c r="A1022" s="3"/>
      <c r="G1022" s="3"/>
      <c r="H1022" s="3"/>
      <c r="I1022" s="3"/>
    </row>
    <row r="1023" spans="1:9" x14ac:dyDescent="0.2">
      <c r="A1023" s="3"/>
      <c r="G1023" s="3"/>
      <c r="H1023" s="3"/>
      <c r="I1023" s="3"/>
    </row>
    <row r="1024" spans="1:9" x14ac:dyDescent="0.2">
      <c r="A1024" s="3"/>
      <c r="G1024" s="3"/>
      <c r="H1024" s="3"/>
      <c r="I1024" s="3"/>
    </row>
    <row r="1025" spans="1:9" x14ac:dyDescent="0.2">
      <c r="A1025" s="3"/>
      <c r="G1025" s="3"/>
      <c r="H1025" s="3"/>
      <c r="I1025" s="3"/>
    </row>
    <row r="1026" spans="1:9" x14ac:dyDescent="0.2">
      <c r="A1026" s="3"/>
      <c r="G1026" s="3"/>
      <c r="H1026" s="3"/>
      <c r="I1026" s="3"/>
    </row>
    <row r="1027" spans="1:9" x14ac:dyDescent="0.2">
      <c r="A1027" s="3"/>
      <c r="G1027" s="3"/>
      <c r="H1027" s="3"/>
      <c r="I1027" s="3"/>
    </row>
    <row r="1028" spans="1:9" x14ac:dyDescent="0.2">
      <c r="A1028" s="3"/>
      <c r="G1028" s="3"/>
      <c r="H1028" s="3"/>
      <c r="I1028" s="3"/>
    </row>
    <row r="1029" spans="1:9" x14ac:dyDescent="0.2">
      <c r="A1029" s="3"/>
      <c r="G1029" s="3"/>
      <c r="H1029" s="3"/>
      <c r="I1029" s="3"/>
    </row>
    <row r="1030" spans="1:9" x14ac:dyDescent="0.2">
      <c r="A1030" s="3"/>
      <c r="G1030" s="3"/>
      <c r="H1030" s="3"/>
      <c r="I1030" s="3"/>
    </row>
    <row r="1031" spans="1:9" x14ac:dyDescent="0.2">
      <c r="A1031" s="3"/>
      <c r="G1031" s="3"/>
      <c r="H1031" s="3"/>
      <c r="I1031" s="3"/>
    </row>
    <row r="1032" spans="1:9" x14ac:dyDescent="0.2">
      <c r="A1032" s="3"/>
      <c r="G1032" s="3"/>
      <c r="H1032" s="3"/>
      <c r="I1032" s="3"/>
    </row>
    <row r="1033" spans="1:9" x14ac:dyDescent="0.2">
      <c r="A1033" s="3"/>
      <c r="G1033" s="3"/>
      <c r="H1033" s="3"/>
      <c r="I1033" s="3"/>
    </row>
    <row r="1034" spans="1:9" x14ac:dyDescent="0.2">
      <c r="A1034" s="3"/>
      <c r="G1034" s="3"/>
      <c r="H1034" s="3"/>
      <c r="I1034" s="3"/>
    </row>
    <row r="1035" spans="1:9" x14ac:dyDescent="0.2">
      <c r="A1035" s="3"/>
      <c r="G1035" s="3"/>
      <c r="H1035" s="3"/>
      <c r="I1035" s="3"/>
    </row>
    <row r="1036" spans="1:9" x14ac:dyDescent="0.2">
      <c r="A1036" s="3"/>
      <c r="G1036" s="3"/>
      <c r="H1036" s="3"/>
      <c r="I1036" s="3"/>
    </row>
    <row r="1037" spans="1:9" x14ac:dyDescent="0.2">
      <c r="A1037" s="3"/>
      <c r="G1037" s="3"/>
      <c r="H1037" s="3"/>
      <c r="I1037" s="3"/>
    </row>
    <row r="1038" spans="1:9" x14ac:dyDescent="0.2">
      <c r="A1038" s="3"/>
      <c r="G1038" s="3"/>
      <c r="H1038" s="3"/>
      <c r="I1038" s="3"/>
    </row>
    <row r="1039" spans="1:9" x14ac:dyDescent="0.2">
      <c r="A1039" s="3"/>
      <c r="G1039" s="3"/>
      <c r="H1039" s="3"/>
      <c r="I1039" s="3"/>
    </row>
    <row r="1040" spans="1:9" x14ac:dyDescent="0.2">
      <c r="A1040" s="3"/>
      <c r="G1040" s="3"/>
      <c r="H1040" s="3"/>
      <c r="I1040" s="3"/>
    </row>
    <row r="1041" spans="1:9" x14ac:dyDescent="0.2">
      <c r="A1041" s="3"/>
      <c r="G1041" s="3"/>
      <c r="H1041" s="3"/>
      <c r="I1041" s="3"/>
    </row>
    <row r="1042" spans="1:9" x14ac:dyDescent="0.2">
      <c r="A1042" s="3"/>
      <c r="G1042" s="3"/>
      <c r="H1042" s="3"/>
      <c r="I1042" s="3"/>
    </row>
    <row r="1043" spans="1:9" x14ac:dyDescent="0.2">
      <c r="A1043" s="3"/>
      <c r="G1043" s="3"/>
      <c r="H1043" s="3"/>
      <c r="I1043" s="3"/>
    </row>
    <row r="1044" spans="1:9" x14ac:dyDescent="0.2">
      <c r="A1044" s="3"/>
      <c r="G1044" s="3"/>
      <c r="H1044" s="3"/>
      <c r="I1044" s="3"/>
    </row>
    <row r="1045" spans="1:9" x14ac:dyDescent="0.2">
      <c r="A1045" s="3"/>
      <c r="G1045" s="3"/>
      <c r="H1045" s="3"/>
      <c r="I1045" s="3"/>
    </row>
    <row r="1046" spans="1:9" x14ac:dyDescent="0.2">
      <c r="A1046" s="3"/>
      <c r="G1046" s="3"/>
      <c r="H1046" s="3"/>
      <c r="I1046" s="3"/>
    </row>
    <row r="1047" spans="1:9" x14ac:dyDescent="0.2">
      <c r="A1047" s="3"/>
      <c r="G1047" s="3"/>
      <c r="H1047" s="3"/>
      <c r="I1047" s="3"/>
    </row>
    <row r="1048" spans="1:9" x14ac:dyDescent="0.2">
      <c r="A1048" s="3"/>
      <c r="G1048" s="3"/>
      <c r="H1048" s="3"/>
      <c r="I1048" s="3"/>
    </row>
    <row r="1049" spans="1:9" x14ac:dyDescent="0.2">
      <c r="A1049" s="3"/>
      <c r="G1049" s="3"/>
      <c r="H1049" s="3"/>
      <c r="I1049" s="3"/>
    </row>
    <row r="1050" spans="1:9" x14ac:dyDescent="0.2">
      <c r="A1050" s="3"/>
      <c r="G1050" s="3"/>
      <c r="H1050" s="3"/>
      <c r="I1050" s="3"/>
    </row>
    <row r="1051" spans="1:9" x14ac:dyDescent="0.2">
      <c r="A1051" s="3"/>
      <c r="G1051" s="3"/>
      <c r="H1051" s="3"/>
      <c r="I1051" s="3"/>
    </row>
    <row r="1052" spans="1:9" x14ac:dyDescent="0.2">
      <c r="A1052" s="3"/>
      <c r="G1052" s="3"/>
      <c r="H1052" s="3"/>
      <c r="I1052" s="3"/>
    </row>
    <row r="1053" spans="1:9" x14ac:dyDescent="0.2">
      <c r="A1053" s="3"/>
      <c r="G1053" s="3"/>
      <c r="H1053" s="3"/>
      <c r="I1053" s="3"/>
    </row>
    <row r="1054" spans="1:9" x14ac:dyDescent="0.2">
      <c r="A1054" s="3"/>
      <c r="G1054" s="3"/>
      <c r="H1054" s="3"/>
      <c r="I1054" s="3"/>
    </row>
    <row r="1055" spans="1:9" x14ac:dyDescent="0.2">
      <c r="A1055" s="3"/>
      <c r="G1055" s="3"/>
      <c r="H1055" s="3"/>
      <c r="I1055" s="3"/>
    </row>
    <row r="1056" spans="1:9" x14ac:dyDescent="0.2">
      <c r="A1056" s="3"/>
      <c r="G1056" s="3"/>
      <c r="H1056" s="3"/>
      <c r="I1056" s="3"/>
    </row>
    <row r="1057" spans="1:9" x14ac:dyDescent="0.2">
      <c r="A1057" s="3"/>
      <c r="G1057" s="3"/>
      <c r="H1057" s="3"/>
      <c r="I1057" s="3"/>
    </row>
    <row r="1058" spans="1:9" x14ac:dyDescent="0.2">
      <c r="A1058" s="3"/>
      <c r="G1058" s="3"/>
      <c r="H1058" s="3"/>
      <c r="I1058" s="3"/>
    </row>
    <row r="1059" spans="1:9" x14ac:dyDescent="0.2">
      <c r="A1059" s="3"/>
      <c r="G1059" s="3"/>
      <c r="H1059" s="3"/>
      <c r="I1059" s="3"/>
    </row>
    <row r="1060" spans="1:9" x14ac:dyDescent="0.2">
      <c r="A1060" s="3"/>
      <c r="G1060" s="3"/>
      <c r="H1060" s="3"/>
      <c r="I1060" s="3"/>
    </row>
    <row r="1061" spans="1:9" x14ac:dyDescent="0.2">
      <c r="A1061" s="3"/>
      <c r="G1061" s="3"/>
      <c r="H1061" s="3"/>
      <c r="I1061" s="3"/>
    </row>
    <row r="1062" spans="1:9" x14ac:dyDescent="0.2">
      <c r="A1062" s="3"/>
      <c r="G1062" s="3"/>
      <c r="H1062" s="3"/>
      <c r="I1062" s="3"/>
    </row>
    <row r="1063" spans="1:9" x14ac:dyDescent="0.2">
      <c r="A1063" s="3"/>
      <c r="G1063" s="3"/>
      <c r="H1063" s="3"/>
      <c r="I1063" s="3"/>
    </row>
    <row r="1064" spans="1:9" x14ac:dyDescent="0.2">
      <c r="A1064" s="3"/>
      <c r="G1064" s="3"/>
      <c r="H1064" s="3"/>
      <c r="I1064" s="3"/>
    </row>
    <row r="1065" spans="1:9" x14ac:dyDescent="0.2">
      <c r="A1065" s="3"/>
      <c r="G1065" s="3"/>
      <c r="H1065" s="3"/>
      <c r="I1065" s="3"/>
    </row>
    <row r="1066" spans="1:9" x14ac:dyDescent="0.2">
      <c r="A1066" s="3"/>
      <c r="G1066" s="3"/>
      <c r="H1066" s="3"/>
      <c r="I1066" s="3"/>
    </row>
    <row r="1067" spans="1:9" x14ac:dyDescent="0.2">
      <c r="A1067" s="3"/>
      <c r="G1067" s="3"/>
      <c r="H1067" s="3"/>
      <c r="I1067" s="3"/>
    </row>
    <row r="1068" spans="1:9" x14ac:dyDescent="0.2">
      <c r="A1068" s="3"/>
      <c r="G1068" s="3"/>
      <c r="H1068" s="3"/>
      <c r="I1068" s="3"/>
    </row>
    <row r="1069" spans="1:9" x14ac:dyDescent="0.2">
      <c r="A1069" s="3"/>
      <c r="G1069" s="3"/>
      <c r="H1069" s="3"/>
      <c r="I1069" s="3"/>
    </row>
    <row r="1070" spans="1:9" x14ac:dyDescent="0.2">
      <c r="A1070" s="3"/>
      <c r="G1070" s="3"/>
      <c r="H1070" s="3"/>
      <c r="I1070" s="3"/>
    </row>
    <row r="1071" spans="1:9" x14ac:dyDescent="0.2">
      <c r="A1071" s="3"/>
      <c r="G1071" s="3"/>
      <c r="H1071" s="3"/>
      <c r="I1071" s="3"/>
    </row>
    <row r="1072" spans="1:9" x14ac:dyDescent="0.2">
      <c r="A1072" s="3"/>
      <c r="G1072" s="3"/>
      <c r="H1072" s="3"/>
      <c r="I1072" s="3"/>
    </row>
    <row r="1073" spans="1:9" x14ac:dyDescent="0.2">
      <c r="A1073" s="3"/>
      <c r="G1073" s="3"/>
      <c r="H1073" s="3"/>
      <c r="I1073" s="3"/>
    </row>
    <row r="1074" spans="1:9" x14ac:dyDescent="0.2">
      <c r="A1074" s="3"/>
      <c r="G1074" s="3"/>
      <c r="H1074" s="3"/>
      <c r="I1074" s="3"/>
    </row>
    <row r="1075" spans="1:9" x14ac:dyDescent="0.2">
      <c r="A1075" s="3"/>
      <c r="G1075" s="3"/>
      <c r="H1075" s="3"/>
      <c r="I1075" s="3"/>
    </row>
    <row r="1076" spans="1:9" x14ac:dyDescent="0.2">
      <c r="A1076" s="3"/>
      <c r="G1076" s="3"/>
      <c r="H1076" s="3"/>
      <c r="I1076" s="3"/>
    </row>
    <row r="1077" spans="1:9" x14ac:dyDescent="0.2">
      <c r="A1077" s="3"/>
      <c r="G1077" s="3"/>
      <c r="H1077" s="3"/>
      <c r="I1077" s="3"/>
    </row>
    <row r="1078" spans="1:9" x14ac:dyDescent="0.2">
      <c r="A1078" s="3"/>
      <c r="G1078" s="3"/>
      <c r="H1078" s="3"/>
      <c r="I1078" s="3"/>
    </row>
    <row r="1079" spans="1:9" x14ac:dyDescent="0.2">
      <c r="A1079" s="3"/>
      <c r="G1079" s="3"/>
      <c r="H1079" s="3"/>
      <c r="I1079" s="3"/>
    </row>
    <row r="1080" spans="1:9" x14ac:dyDescent="0.2">
      <c r="A1080" s="3"/>
      <c r="G1080" s="3"/>
      <c r="H1080" s="3"/>
      <c r="I1080" s="3"/>
    </row>
    <row r="1081" spans="1:9" x14ac:dyDescent="0.2">
      <c r="A1081" s="3"/>
      <c r="G1081" s="3"/>
      <c r="H1081" s="3"/>
      <c r="I1081" s="3"/>
    </row>
    <row r="1082" spans="1:9" x14ac:dyDescent="0.2">
      <c r="A1082" s="3"/>
      <c r="G1082" s="3"/>
      <c r="H1082" s="3"/>
      <c r="I1082" s="3"/>
    </row>
    <row r="1083" spans="1:9" x14ac:dyDescent="0.2">
      <c r="A1083" s="3"/>
      <c r="G1083" s="3"/>
      <c r="H1083" s="3"/>
      <c r="I1083" s="3"/>
    </row>
    <row r="1084" spans="1:9" x14ac:dyDescent="0.2">
      <c r="A1084" s="3"/>
      <c r="G1084" s="3"/>
      <c r="H1084" s="3"/>
      <c r="I1084" s="3"/>
    </row>
    <row r="1085" spans="1:9" x14ac:dyDescent="0.2">
      <c r="A1085" s="3"/>
      <c r="G1085" s="3"/>
      <c r="H1085" s="3"/>
      <c r="I1085" s="3"/>
    </row>
    <row r="1086" spans="1:9" x14ac:dyDescent="0.2">
      <c r="A1086" s="3"/>
      <c r="G1086" s="3"/>
      <c r="H1086" s="3"/>
      <c r="I1086" s="3"/>
    </row>
    <row r="1087" spans="1:9" x14ac:dyDescent="0.2">
      <c r="A1087" s="3"/>
      <c r="G1087" s="3"/>
      <c r="H1087" s="3"/>
      <c r="I1087" s="3"/>
    </row>
    <row r="1088" spans="1:9" x14ac:dyDescent="0.2">
      <c r="A1088" s="3"/>
      <c r="G1088" s="3"/>
      <c r="H1088" s="3"/>
      <c r="I1088" s="3"/>
    </row>
    <row r="1089" spans="1:9" x14ac:dyDescent="0.2">
      <c r="A1089" s="3"/>
      <c r="G1089" s="3"/>
      <c r="H1089" s="3"/>
      <c r="I1089" s="3"/>
    </row>
    <row r="1090" spans="1:9" x14ac:dyDescent="0.2">
      <c r="A1090" s="3"/>
      <c r="G1090" s="3"/>
      <c r="H1090" s="3"/>
      <c r="I1090" s="3"/>
    </row>
    <row r="1091" spans="1:9" x14ac:dyDescent="0.2">
      <c r="A1091" s="3"/>
      <c r="G1091" s="3"/>
      <c r="H1091" s="3"/>
      <c r="I1091" s="3"/>
    </row>
    <row r="1092" spans="1:9" x14ac:dyDescent="0.2">
      <c r="A1092" s="3"/>
      <c r="G1092" s="3"/>
      <c r="H1092" s="3"/>
      <c r="I1092" s="3"/>
    </row>
    <row r="1093" spans="1:9" x14ac:dyDescent="0.2">
      <c r="A1093" s="3"/>
      <c r="G1093" s="3"/>
      <c r="H1093" s="3"/>
      <c r="I1093" s="3"/>
    </row>
    <row r="1094" spans="1:9" x14ac:dyDescent="0.2">
      <c r="A1094" s="3"/>
      <c r="G1094" s="3"/>
      <c r="H1094" s="3"/>
      <c r="I1094" s="3"/>
    </row>
    <row r="1095" spans="1:9" x14ac:dyDescent="0.2">
      <c r="A1095" s="3"/>
      <c r="G1095" s="3"/>
      <c r="H1095" s="3"/>
      <c r="I1095" s="3"/>
    </row>
    <row r="1096" spans="1:9" x14ac:dyDescent="0.2">
      <c r="A1096" s="3"/>
      <c r="G1096" s="3"/>
      <c r="H1096" s="3"/>
      <c r="I1096" s="3"/>
    </row>
    <row r="1097" spans="1:9" x14ac:dyDescent="0.2">
      <c r="A1097" s="3"/>
      <c r="G1097" s="3"/>
      <c r="H1097" s="3"/>
      <c r="I1097" s="3"/>
    </row>
    <row r="1098" spans="1:9" x14ac:dyDescent="0.2">
      <c r="A1098" s="3"/>
      <c r="G1098" s="3"/>
      <c r="H1098" s="3"/>
      <c r="I1098" s="3"/>
    </row>
    <row r="1099" spans="1:9" x14ac:dyDescent="0.2">
      <c r="A1099" s="3"/>
      <c r="G1099" s="3"/>
      <c r="H1099" s="3"/>
      <c r="I1099" s="3"/>
    </row>
    <row r="1100" spans="1:9" x14ac:dyDescent="0.2">
      <c r="A1100" s="3"/>
      <c r="G1100" s="3"/>
      <c r="H1100" s="3"/>
      <c r="I1100" s="3"/>
    </row>
    <row r="1101" spans="1:9" x14ac:dyDescent="0.2">
      <c r="A1101" s="3"/>
      <c r="G1101" s="3"/>
      <c r="H1101" s="3"/>
      <c r="I1101" s="3"/>
    </row>
    <row r="1102" spans="1:9" x14ac:dyDescent="0.2">
      <c r="A1102" s="3"/>
      <c r="G1102" s="3"/>
      <c r="H1102" s="3"/>
      <c r="I1102" s="3"/>
    </row>
    <row r="1103" spans="1:9" x14ac:dyDescent="0.2">
      <c r="A1103" s="3"/>
      <c r="G1103" s="3"/>
      <c r="H1103" s="3"/>
      <c r="I1103" s="3"/>
    </row>
    <row r="1104" spans="1:9" x14ac:dyDescent="0.2">
      <c r="A1104" s="3"/>
      <c r="G1104" s="3"/>
      <c r="H1104" s="3"/>
      <c r="I1104" s="3"/>
    </row>
    <row r="1105" spans="1:9" x14ac:dyDescent="0.2">
      <c r="A1105" s="3"/>
      <c r="G1105" s="3"/>
      <c r="H1105" s="3"/>
      <c r="I1105" s="3"/>
    </row>
    <row r="1106" spans="1:9" x14ac:dyDescent="0.2">
      <c r="A1106" s="3"/>
      <c r="G1106" s="3"/>
      <c r="H1106" s="3"/>
      <c r="I1106" s="3"/>
    </row>
    <row r="1107" spans="1:9" x14ac:dyDescent="0.2">
      <c r="A1107" s="3"/>
      <c r="G1107" s="3"/>
      <c r="H1107" s="3"/>
      <c r="I1107" s="3"/>
    </row>
    <row r="1108" spans="1:9" x14ac:dyDescent="0.2">
      <c r="A1108" s="3"/>
      <c r="G1108" s="3"/>
      <c r="H1108" s="3"/>
      <c r="I1108" s="3"/>
    </row>
    <row r="1109" spans="1:9" x14ac:dyDescent="0.2">
      <c r="A1109" s="3"/>
      <c r="G1109" s="3"/>
      <c r="H1109" s="3"/>
      <c r="I1109" s="3"/>
    </row>
    <row r="1110" spans="1:9" x14ac:dyDescent="0.2">
      <c r="A1110" s="3"/>
      <c r="G1110" s="3"/>
      <c r="H1110" s="3"/>
      <c r="I1110" s="3"/>
    </row>
    <row r="1111" spans="1:9" x14ac:dyDescent="0.2">
      <c r="A1111" s="3"/>
      <c r="G1111" s="3"/>
      <c r="H1111" s="3"/>
      <c r="I1111" s="3"/>
    </row>
    <row r="1112" spans="1:9" x14ac:dyDescent="0.2">
      <c r="A1112" s="3"/>
      <c r="G1112" s="3"/>
      <c r="H1112" s="3"/>
      <c r="I1112" s="3"/>
    </row>
    <row r="1113" spans="1:9" x14ac:dyDescent="0.2">
      <c r="A1113" s="3"/>
      <c r="G1113" s="3"/>
      <c r="H1113" s="3"/>
      <c r="I1113" s="3"/>
    </row>
    <row r="1114" spans="1:9" x14ac:dyDescent="0.2">
      <c r="A1114" s="3"/>
      <c r="G1114" s="3"/>
      <c r="H1114" s="3"/>
      <c r="I1114" s="3"/>
    </row>
    <row r="1115" spans="1:9" x14ac:dyDescent="0.2">
      <c r="A1115" s="3"/>
      <c r="G1115" s="3"/>
      <c r="H1115" s="3"/>
      <c r="I1115" s="3"/>
    </row>
    <row r="1116" spans="1:9" x14ac:dyDescent="0.2">
      <c r="A1116" s="3"/>
      <c r="G1116" s="3"/>
      <c r="H1116" s="3"/>
      <c r="I1116" s="3"/>
    </row>
    <row r="1117" spans="1:9" x14ac:dyDescent="0.2">
      <c r="A1117" s="3"/>
      <c r="G1117" s="3"/>
      <c r="H1117" s="3"/>
      <c r="I1117" s="3"/>
    </row>
    <row r="1118" spans="1:9" x14ac:dyDescent="0.2">
      <c r="A1118" s="3"/>
      <c r="G1118" s="3"/>
      <c r="H1118" s="3"/>
      <c r="I1118" s="3"/>
    </row>
    <row r="1119" spans="1:9" x14ac:dyDescent="0.2">
      <c r="A1119" s="3"/>
      <c r="G1119" s="3"/>
      <c r="H1119" s="3"/>
      <c r="I1119" s="3"/>
    </row>
    <row r="1120" spans="1:9" x14ac:dyDescent="0.2">
      <c r="A1120" s="3"/>
      <c r="G1120" s="3"/>
      <c r="H1120" s="3"/>
      <c r="I1120" s="3"/>
    </row>
    <row r="1121" spans="1:9" x14ac:dyDescent="0.2">
      <c r="A1121" s="3"/>
      <c r="G1121" s="3"/>
      <c r="H1121" s="3"/>
      <c r="I1121" s="3"/>
    </row>
    <row r="1122" spans="1:9" x14ac:dyDescent="0.2">
      <c r="A1122" s="3"/>
      <c r="G1122" s="3"/>
      <c r="H1122" s="3"/>
      <c r="I1122" s="3"/>
    </row>
    <row r="1123" spans="1:9" x14ac:dyDescent="0.2">
      <c r="A1123" s="3"/>
      <c r="G1123" s="3"/>
      <c r="H1123" s="3"/>
      <c r="I1123" s="3"/>
    </row>
    <row r="1124" spans="1:9" x14ac:dyDescent="0.2">
      <c r="A1124" s="3"/>
      <c r="G1124" s="3"/>
      <c r="H1124" s="3"/>
      <c r="I1124" s="3"/>
    </row>
    <row r="1125" spans="1:9" x14ac:dyDescent="0.2">
      <c r="A1125" s="3"/>
      <c r="G1125" s="3"/>
      <c r="H1125" s="3"/>
      <c r="I1125" s="3"/>
    </row>
    <row r="1126" spans="1:9" x14ac:dyDescent="0.2">
      <c r="A1126" s="3"/>
      <c r="G1126" s="3"/>
      <c r="H1126" s="3"/>
      <c r="I1126" s="3"/>
    </row>
    <row r="1127" spans="1:9" x14ac:dyDescent="0.2">
      <c r="A1127" s="3"/>
      <c r="G1127" s="3"/>
      <c r="H1127" s="3"/>
      <c r="I1127" s="3"/>
    </row>
    <row r="1128" spans="1:9" x14ac:dyDescent="0.2">
      <c r="A1128" s="3"/>
      <c r="G1128" s="3"/>
      <c r="H1128" s="3"/>
      <c r="I1128" s="3"/>
    </row>
    <row r="1129" spans="1:9" x14ac:dyDescent="0.2">
      <c r="A1129" s="3"/>
      <c r="G1129" s="3"/>
      <c r="H1129" s="3"/>
      <c r="I1129" s="3"/>
    </row>
    <row r="1130" spans="1:9" x14ac:dyDescent="0.2">
      <c r="A1130" s="3"/>
      <c r="G1130" s="3"/>
      <c r="H1130" s="3"/>
      <c r="I1130" s="3"/>
    </row>
    <row r="1131" spans="1:9" x14ac:dyDescent="0.2">
      <c r="A1131" s="3"/>
      <c r="G1131" s="3"/>
      <c r="H1131" s="3"/>
      <c r="I1131" s="3"/>
    </row>
    <row r="1132" spans="1:9" x14ac:dyDescent="0.2">
      <c r="A1132" s="3"/>
      <c r="G1132" s="3"/>
      <c r="H1132" s="3"/>
      <c r="I1132" s="3"/>
    </row>
    <row r="1133" spans="1:9" x14ac:dyDescent="0.2">
      <c r="A1133" s="3"/>
      <c r="G1133" s="3"/>
      <c r="H1133" s="3"/>
      <c r="I1133" s="3"/>
    </row>
    <row r="1134" spans="1:9" x14ac:dyDescent="0.2">
      <c r="A1134" s="3"/>
      <c r="G1134" s="3"/>
      <c r="H1134" s="3"/>
      <c r="I1134" s="3"/>
    </row>
    <row r="1135" spans="1:9" x14ac:dyDescent="0.2">
      <c r="A1135" s="3"/>
      <c r="G1135" s="3"/>
      <c r="H1135" s="3"/>
      <c r="I1135" s="3"/>
    </row>
    <row r="1136" spans="1:9" x14ac:dyDescent="0.2">
      <c r="A1136" s="3"/>
      <c r="G1136" s="3"/>
      <c r="H1136" s="3"/>
      <c r="I1136" s="3"/>
    </row>
    <row r="1137" spans="1:9" x14ac:dyDescent="0.2">
      <c r="A1137" s="3"/>
      <c r="G1137" s="3"/>
      <c r="H1137" s="3"/>
      <c r="I1137" s="3"/>
    </row>
    <row r="1138" spans="1:9" x14ac:dyDescent="0.2">
      <c r="A1138" s="3"/>
      <c r="G1138" s="3"/>
      <c r="H1138" s="3"/>
      <c r="I1138" s="3"/>
    </row>
    <row r="1139" spans="1:9" x14ac:dyDescent="0.2">
      <c r="A1139" s="3"/>
      <c r="G1139" s="3"/>
      <c r="H1139" s="3"/>
      <c r="I1139" s="3"/>
    </row>
    <row r="1140" spans="1:9" x14ac:dyDescent="0.2">
      <c r="A1140" s="3"/>
      <c r="G1140" s="3"/>
      <c r="H1140" s="3"/>
      <c r="I1140" s="3"/>
    </row>
    <row r="1141" spans="1:9" x14ac:dyDescent="0.2">
      <c r="A1141" s="3"/>
      <c r="G1141" s="3"/>
      <c r="H1141" s="3"/>
      <c r="I1141" s="3"/>
    </row>
    <row r="1142" spans="1:9" x14ac:dyDescent="0.2">
      <c r="A1142" s="3"/>
      <c r="G1142" s="3"/>
      <c r="H1142" s="3"/>
      <c r="I1142" s="3"/>
    </row>
    <row r="1143" spans="1:9" x14ac:dyDescent="0.2">
      <c r="A1143" s="3"/>
      <c r="G1143" s="3"/>
      <c r="H1143" s="3"/>
      <c r="I1143" s="3"/>
    </row>
    <row r="1144" spans="1:9" x14ac:dyDescent="0.2">
      <c r="A1144" s="3"/>
      <c r="G1144" s="3"/>
      <c r="H1144" s="3"/>
      <c r="I1144" s="3"/>
    </row>
    <row r="1145" spans="1:9" x14ac:dyDescent="0.2">
      <c r="A1145" s="3"/>
      <c r="G1145" s="3"/>
      <c r="H1145" s="3"/>
      <c r="I1145" s="3"/>
    </row>
    <row r="1146" spans="1:9" x14ac:dyDescent="0.2">
      <c r="A1146" s="3"/>
      <c r="G1146" s="3"/>
      <c r="H1146" s="3"/>
      <c r="I1146" s="3"/>
    </row>
    <row r="1147" spans="1:9" x14ac:dyDescent="0.2">
      <c r="A1147" s="3"/>
      <c r="G1147" s="3"/>
      <c r="H1147" s="3"/>
      <c r="I1147" s="3"/>
    </row>
    <row r="1148" spans="1:9" x14ac:dyDescent="0.2">
      <c r="A1148" s="3"/>
      <c r="G1148" s="3"/>
      <c r="H1148" s="3"/>
      <c r="I1148" s="3"/>
    </row>
    <row r="1149" spans="1:9" x14ac:dyDescent="0.2">
      <c r="A1149" s="3"/>
      <c r="G1149" s="3"/>
      <c r="H1149" s="3"/>
      <c r="I1149" s="3"/>
    </row>
    <row r="1150" spans="1:9" x14ac:dyDescent="0.2">
      <c r="A1150" s="3"/>
      <c r="G1150" s="3"/>
      <c r="H1150" s="3"/>
      <c r="I1150" s="3"/>
    </row>
    <row r="1151" spans="1:9" x14ac:dyDescent="0.2">
      <c r="A1151" s="3"/>
      <c r="G1151" s="3"/>
      <c r="H1151" s="3"/>
      <c r="I1151" s="3"/>
    </row>
    <row r="1152" spans="1:9" x14ac:dyDescent="0.2">
      <c r="A1152" s="3"/>
      <c r="G1152" s="3"/>
      <c r="H1152" s="3"/>
      <c r="I1152" s="3"/>
    </row>
    <row r="1153" spans="1:9" x14ac:dyDescent="0.2">
      <c r="A1153" s="3"/>
      <c r="G1153" s="3"/>
      <c r="H1153" s="3"/>
      <c r="I1153" s="3"/>
    </row>
    <row r="1154" spans="1:9" x14ac:dyDescent="0.2">
      <c r="A1154" s="3"/>
      <c r="G1154" s="3"/>
      <c r="H1154" s="3"/>
      <c r="I1154" s="3"/>
    </row>
    <row r="1155" spans="1:9" x14ac:dyDescent="0.2">
      <c r="A1155" s="3"/>
      <c r="G1155" s="3"/>
      <c r="H1155" s="3"/>
      <c r="I1155" s="3"/>
    </row>
    <row r="1156" spans="1:9" x14ac:dyDescent="0.2">
      <c r="A1156" s="3"/>
      <c r="G1156" s="3"/>
      <c r="H1156" s="3"/>
      <c r="I1156" s="3"/>
    </row>
    <row r="1157" spans="1:9" x14ac:dyDescent="0.2">
      <c r="A1157" s="3"/>
      <c r="G1157" s="3"/>
      <c r="H1157" s="3"/>
      <c r="I1157" s="3"/>
    </row>
    <row r="1158" spans="1:9" x14ac:dyDescent="0.2">
      <c r="A1158" s="3"/>
      <c r="G1158" s="3"/>
      <c r="H1158" s="3"/>
      <c r="I1158" s="3"/>
    </row>
    <row r="1159" spans="1:9" x14ac:dyDescent="0.2">
      <c r="A1159" s="3"/>
      <c r="G1159" s="3"/>
      <c r="H1159" s="3"/>
      <c r="I1159" s="3"/>
    </row>
    <row r="1160" spans="1:9" x14ac:dyDescent="0.2">
      <c r="A1160" s="3"/>
      <c r="G1160" s="3"/>
      <c r="H1160" s="3"/>
      <c r="I1160" s="3"/>
    </row>
    <row r="1161" spans="1:9" x14ac:dyDescent="0.2">
      <c r="A1161" s="3"/>
      <c r="G1161" s="3"/>
      <c r="H1161" s="3"/>
      <c r="I1161" s="3"/>
    </row>
    <row r="1162" spans="1:9" x14ac:dyDescent="0.2">
      <c r="A1162" s="3"/>
      <c r="G1162" s="3"/>
      <c r="H1162" s="3"/>
      <c r="I1162" s="3"/>
    </row>
    <row r="1163" spans="1:9" x14ac:dyDescent="0.2">
      <c r="A1163" s="3"/>
      <c r="G1163" s="3"/>
      <c r="H1163" s="3"/>
      <c r="I1163" s="3"/>
    </row>
    <row r="1164" spans="1:9" x14ac:dyDescent="0.2">
      <c r="A1164" s="3"/>
      <c r="G1164" s="3"/>
      <c r="H1164" s="3"/>
      <c r="I1164" s="3"/>
    </row>
    <row r="1165" spans="1:9" x14ac:dyDescent="0.2">
      <c r="A1165" s="3"/>
      <c r="G1165" s="3"/>
      <c r="H1165" s="3"/>
      <c r="I1165" s="3"/>
    </row>
    <row r="1166" spans="1:9" x14ac:dyDescent="0.2">
      <c r="A1166" s="3"/>
      <c r="G1166" s="3"/>
      <c r="H1166" s="3"/>
      <c r="I1166" s="3"/>
    </row>
    <row r="1167" spans="1:9" x14ac:dyDescent="0.2">
      <c r="A1167" s="3"/>
      <c r="G1167" s="3"/>
      <c r="H1167" s="3"/>
      <c r="I1167" s="3"/>
    </row>
    <row r="1168" spans="1:9" x14ac:dyDescent="0.2">
      <c r="A1168" s="3"/>
      <c r="G1168" s="3"/>
      <c r="H1168" s="3"/>
      <c r="I1168" s="3"/>
    </row>
    <row r="1169" spans="1:9" x14ac:dyDescent="0.2">
      <c r="A1169" s="3"/>
      <c r="G1169" s="3"/>
      <c r="H1169" s="3"/>
      <c r="I1169" s="3"/>
    </row>
    <row r="1170" spans="1:9" x14ac:dyDescent="0.2">
      <c r="A1170" s="3"/>
      <c r="G1170" s="3"/>
      <c r="H1170" s="3"/>
      <c r="I1170" s="3"/>
    </row>
    <row r="1171" spans="1:9" x14ac:dyDescent="0.2">
      <c r="A1171" s="3"/>
      <c r="G1171" s="3"/>
      <c r="H1171" s="3"/>
      <c r="I1171" s="3"/>
    </row>
    <row r="1172" spans="1:9" x14ac:dyDescent="0.2">
      <c r="A1172" s="3"/>
      <c r="G1172" s="3"/>
      <c r="H1172" s="3"/>
      <c r="I1172" s="3"/>
    </row>
    <row r="1173" spans="1:9" x14ac:dyDescent="0.2">
      <c r="A1173" s="3"/>
      <c r="G1173" s="3"/>
      <c r="H1173" s="3"/>
      <c r="I1173" s="3"/>
    </row>
    <row r="1174" spans="1:9" x14ac:dyDescent="0.2">
      <c r="A1174" s="3"/>
      <c r="G1174" s="3"/>
      <c r="H1174" s="3"/>
      <c r="I1174" s="3"/>
    </row>
    <row r="1175" spans="1:9" x14ac:dyDescent="0.2">
      <c r="A1175" s="3"/>
      <c r="G1175" s="3"/>
      <c r="H1175" s="3"/>
      <c r="I1175" s="3"/>
    </row>
    <row r="1176" spans="1:9" x14ac:dyDescent="0.2">
      <c r="A1176" s="3"/>
      <c r="G1176" s="3"/>
      <c r="H1176" s="3"/>
      <c r="I1176" s="3"/>
    </row>
    <row r="1177" spans="1:9" x14ac:dyDescent="0.2">
      <c r="A1177" s="3"/>
      <c r="G1177" s="3"/>
      <c r="H1177" s="3"/>
      <c r="I1177" s="3"/>
    </row>
    <row r="1178" spans="1:9" x14ac:dyDescent="0.2">
      <c r="A1178" s="3"/>
      <c r="G1178" s="3"/>
      <c r="H1178" s="3"/>
      <c r="I1178" s="3"/>
    </row>
    <row r="1179" spans="1:9" x14ac:dyDescent="0.2">
      <c r="A1179" s="3"/>
      <c r="G1179" s="3"/>
      <c r="H1179" s="3"/>
      <c r="I1179" s="3"/>
    </row>
    <row r="1180" spans="1:9" x14ac:dyDescent="0.2">
      <c r="A1180" s="3"/>
      <c r="G1180" s="3"/>
      <c r="H1180" s="3"/>
      <c r="I1180" s="3"/>
    </row>
    <row r="1181" spans="1:9" x14ac:dyDescent="0.2">
      <c r="A1181" s="3"/>
      <c r="G1181" s="3"/>
      <c r="H1181" s="3"/>
      <c r="I1181" s="3"/>
    </row>
    <row r="1182" spans="1:9" x14ac:dyDescent="0.2">
      <c r="A1182" s="3"/>
      <c r="G1182" s="3"/>
      <c r="H1182" s="3"/>
      <c r="I1182" s="3"/>
    </row>
    <row r="1183" spans="1:9" x14ac:dyDescent="0.2">
      <c r="A1183" s="3"/>
      <c r="G1183" s="3"/>
      <c r="H1183" s="3"/>
      <c r="I1183" s="3"/>
    </row>
    <row r="1184" spans="1:9" x14ac:dyDescent="0.2">
      <c r="A1184" s="3"/>
      <c r="G1184" s="3"/>
      <c r="H1184" s="3"/>
      <c r="I1184" s="3"/>
    </row>
    <row r="1185" spans="1:9" x14ac:dyDescent="0.2">
      <c r="A1185" s="3"/>
      <c r="G1185" s="3"/>
      <c r="H1185" s="3"/>
      <c r="I1185" s="3"/>
    </row>
    <row r="1186" spans="1:9" x14ac:dyDescent="0.2">
      <c r="A1186" s="3"/>
      <c r="G1186" s="3"/>
      <c r="H1186" s="3"/>
      <c r="I1186" s="3"/>
    </row>
    <row r="1187" spans="1:9" x14ac:dyDescent="0.2">
      <c r="A1187" s="3"/>
      <c r="G1187" s="3"/>
      <c r="H1187" s="3"/>
      <c r="I1187" s="3"/>
    </row>
    <row r="1188" spans="1:9" x14ac:dyDescent="0.2">
      <c r="A1188" s="3"/>
      <c r="G1188" s="3"/>
      <c r="H1188" s="3"/>
      <c r="I1188" s="3"/>
    </row>
    <row r="1189" spans="1:9" x14ac:dyDescent="0.2">
      <c r="A1189" s="3"/>
      <c r="G1189" s="3"/>
      <c r="H1189" s="3"/>
      <c r="I1189" s="3"/>
    </row>
    <row r="1190" spans="1:9" x14ac:dyDescent="0.2">
      <c r="A1190" s="3"/>
      <c r="G1190" s="3"/>
      <c r="H1190" s="3"/>
      <c r="I1190" s="3"/>
    </row>
    <row r="1191" spans="1:9" x14ac:dyDescent="0.2">
      <c r="A1191" s="3"/>
      <c r="G1191" s="3"/>
      <c r="H1191" s="3"/>
      <c r="I1191" s="3"/>
    </row>
    <row r="1192" spans="1:9" x14ac:dyDescent="0.2">
      <c r="A1192" s="3"/>
      <c r="G1192" s="3"/>
      <c r="H1192" s="3"/>
      <c r="I1192" s="3"/>
    </row>
    <row r="1193" spans="1:9" x14ac:dyDescent="0.2">
      <c r="A1193" s="3"/>
      <c r="G1193" s="3"/>
      <c r="H1193" s="3"/>
      <c r="I1193" s="3"/>
    </row>
    <row r="1194" spans="1:9" x14ac:dyDescent="0.2">
      <c r="A1194" s="3"/>
      <c r="G1194" s="3"/>
      <c r="H1194" s="3"/>
      <c r="I1194" s="3"/>
    </row>
    <row r="1195" spans="1:9" x14ac:dyDescent="0.2">
      <c r="A1195" s="3"/>
      <c r="G1195" s="3"/>
      <c r="H1195" s="3"/>
      <c r="I1195" s="3"/>
    </row>
    <row r="1196" spans="1:9" x14ac:dyDescent="0.2">
      <c r="A1196" s="3"/>
      <c r="G1196" s="3"/>
      <c r="H1196" s="3"/>
      <c r="I1196" s="3"/>
    </row>
    <row r="1197" spans="1:9" x14ac:dyDescent="0.2">
      <c r="A1197" s="3"/>
      <c r="G1197" s="3"/>
      <c r="H1197" s="3"/>
      <c r="I1197" s="3"/>
    </row>
    <row r="1198" spans="1:9" x14ac:dyDescent="0.2">
      <c r="A1198" s="3"/>
      <c r="G1198" s="3"/>
      <c r="H1198" s="3"/>
      <c r="I1198" s="3"/>
    </row>
    <row r="1199" spans="1:9" x14ac:dyDescent="0.2">
      <c r="A1199" s="3"/>
      <c r="G1199" s="3"/>
      <c r="H1199" s="3"/>
      <c r="I1199" s="3"/>
    </row>
    <row r="1200" spans="1:9" x14ac:dyDescent="0.2">
      <c r="A1200" s="3"/>
      <c r="G1200" s="3"/>
      <c r="H1200" s="3"/>
      <c r="I1200" s="3"/>
    </row>
    <row r="1201" spans="1:9" x14ac:dyDescent="0.2">
      <c r="A1201" s="3"/>
      <c r="G1201" s="3"/>
      <c r="H1201" s="3"/>
      <c r="I1201" s="3"/>
    </row>
    <row r="1202" spans="1:9" x14ac:dyDescent="0.2">
      <c r="A1202" s="3"/>
      <c r="G1202" s="3"/>
      <c r="H1202" s="3"/>
      <c r="I1202" s="3"/>
    </row>
    <row r="1203" spans="1:9" x14ac:dyDescent="0.2">
      <c r="A1203" s="3"/>
      <c r="G1203" s="3"/>
      <c r="H1203" s="3"/>
      <c r="I1203" s="3"/>
    </row>
    <row r="1204" spans="1:9" x14ac:dyDescent="0.2">
      <c r="A1204" s="3"/>
      <c r="G1204" s="3"/>
      <c r="H1204" s="3"/>
      <c r="I1204" s="3"/>
    </row>
    <row r="1205" spans="1:9" x14ac:dyDescent="0.2">
      <c r="A1205" s="3"/>
      <c r="G1205" s="3"/>
      <c r="H1205" s="3"/>
      <c r="I1205" s="3"/>
    </row>
    <row r="1206" spans="1:9" x14ac:dyDescent="0.2">
      <c r="A1206" s="3"/>
      <c r="G1206" s="3"/>
      <c r="H1206" s="3"/>
      <c r="I1206" s="3"/>
    </row>
    <row r="1207" spans="1:9" x14ac:dyDescent="0.2">
      <c r="A1207" s="3"/>
      <c r="G1207" s="3"/>
      <c r="H1207" s="3"/>
      <c r="I1207" s="3"/>
    </row>
    <row r="1208" spans="1:9" x14ac:dyDescent="0.2">
      <c r="A1208" s="3"/>
      <c r="G1208" s="3"/>
      <c r="H1208" s="3"/>
      <c r="I1208" s="3"/>
    </row>
    <row r="1209" spans="1:9" x14ac:dyDescent="0.2">
      <c r="A1209" s="3"/>
      <c r="G1209" s="3"/>
      <c r="H1209" s="3"/>
      <c r="I1209" s="3"/>
    </row>
    <row r="1210" spans="1:9" x14ac:dyDescent="0.2">
      <c r="A1210" s="3"/>
      <c r="G1210" s="3"/>
      <c r="H1210" s="3"/>
      <c r="I1210" s="3"/>
    </row>
    <row r="1211" spans="1:9" x14ac:dyDescent="0.2">
      <c r="A1211" s="3"/>
      <c r="G1211" s="3"/>
      <c r="H1211" s="3"/>
      <c r="I1211" s="3"/>
    </row>
    <row r="1212" spans="1:9" x14ac:dyDescent="0.2">
      <c r="A1212" s="3"/>
      <c r="G1212" s="3"/>
      <c r="H1212" s="3"/>
      <c r="I1212" s="3"/>
    </row>
    <row r="1213" spans="1:9" x14ac:dyDescent="0.2">
      <c r="A1213" s="3"/>
      <c r="G1213" s="3"/>
      <c r="H1213" s="3"/>
      <c r="I1213" s="3"/>
    </row>
    <row r="1214" spans="1:9" x14ac:dyDescent="0.2">
      <c r="A1214" s="3"/>
      <c r="G1214" s="3"/>
      <c r="H1214" s="3"/>
      <c r="I1214" s="3"/>
    </row>
    <row r="1215" spans="1:9" x14ac:dyDescent="0.2">
      <c r="A1215" s="3"/>
      <c r="G1215" s="3"/>
      <c r="H1215" s="3"/>
      <c r="I1215" s="3"/>
    </row>
    <row r="1216" spans="1:9" x14ac:dyDescent="0.2">
      <c r="A1216" s="3"/>
      <c r="G1216" s="3"/>
      <c r="H1216" s="3"/>
      <c r="I1216" s="3"/>
    </row>
    <row r="1217" spans="1:9" x14ac:dyDescent="0.2">
      <c r="A1217" s="3"/>
      <c r="G1217" s="3"/>
      <c r="H1217" s="3"/>
      <c r="I1217" s="3"/>
    </row>
    <row r="1218" spans="1:9" x14ac:dyDescent="0.2">
      <c r="A1218" s="3"/>
      <c r="G1218" s="3"/>
      <c r="H1218" s="3"/>
      <c r="I1218" s="3"/>
    </row>
    <row r="1219" spans="1:9" x14ac:dyDescent="0.2">
      <c r="A1219" s="3"/>
      <c r="G1219" s="3"/>
      <c r="H1219" s="3"/>
      <c r="I1219" s="3"/>
    </row>
    <row r="1220" spans="1:9" x14ac:dyDescent="0.2">
      <c r="A1220" s="3"/>
      <c r="G1220" s="3"/>
      <c r="H1220" s="3"/>
      <c r="I1220" s="3"/>
    </row>
    <row r="1221" spans="1:9" x14ac:dyDescent="0.2">
      <c r="A1221" s="3"/>
      <c r="G1221" s="3"/>
      <c r="H1221" s="3"/>
      <c r="I1221" s="3"/>
    </row>
    <row r="1222" spans="1:9" x14ac:dyDescent="0.2">
      <c r="A1222" s="3"/>
      <c r="G1222" s="3"/>
      <c r="H1222" s="3"/>
      <c r="I1222" s="3"/>
    </row>
    <row r="1223" spans="1:9" x14ac:dyDescent="0.2">
      <c r="A1223" s="3"/>
      <c r="G1223" s="3"/>
      <c r="H1223" s="3"/>
      <c r="I1223" s="3"/>
    </row>
    <row r="1224" spans="1:9" x14ac:dyDescent="0.2">
      <c r="A1224" s="3"/>
      <c r="G1224" s="3"/>
      <c r="H1224" s="3"/>
      <c r="I1224" s="3"/>
    </row>
    <row r="1225" spans="1:9" x14ac:dyDescent="0.2">
      <c r="A1225" s="3"/>
      <c r="G1225" s="3"/>
      <c r="H1225" s="3"/>
      <c r="I1225" s="3"/>
    </row>
    <row r="1226" spans="1:9" x14ac:dyDescent="0.2">
      <c r="A1226" s="3"/>
      <c r="G1226" s="3"/>
      <c r="H1226" s="3"/>
      <c r="I1226" s="3"/>
    </row>
    <row r="1227" spans="1:9" x14ac:dyDescent="0.2">
      <c r="A1227" s="3"/>
      <c r="G1227" s="3"/>
      <c r="H1227" s="3"/>
      <c r="I1227" s="3"/>
    </row>
    <row r="1228" spans="1:9" x14ac:dyDescent="0.2">
      <c r="A1228" s="3"/>
      <c r="G1228" s="3"/>
      <c r="H1228" s="3"/>
      <c r="I1228" s="3"/>
    </row>
    <row r="1229" spans="1:9" x14ac:dyDescent="0.2">
      <c r="A1229" s="3"/>
      <c r="G1229" s="3"/>
      <c r="H1229" s="3"/>
      <c r="I1229" s="3"/>
    </row>
    <row r="1230" spans="1:9" x14ac:dyDescent="0.2">
      <c r="A1230" s="3"/>
      <c r="G1230" s="3"/>
      <c r="H1230" s="3"/>
      <c r="I1230" s="3"/>
    </row>
    <row r="1231" spans="1:9" x14ac:dyDescent="0.2">
      <c r="A1231" s="3"/>
      <c r="G1231" s="3"/>
      <c r="H1231" s="3"/>
      <c r="I1231" s="3"/>
    </row>
    <row r="1232" spans="1:9" x14ac:dyDescent="0.2">
      <c r="A1232" s="3"/>
      <c r="G1232" s="3"/>
      <c r="H1232" s="3"/>
      <c r="I1232" s="3"/>
    </row>
    <row r="1233" spans="1:9" x14ac:dyDescent="0.2">
      <c r="A1233" s="3"/>
      <c r="G1233" s="3"/>
      <c r="H1233" s="3"/>
      <c r="I1233" s="3"/>
    </row>
    <row r="1234" spans="1:9" x14ac:dyDescent="0.2">
      <c r="A1234" s="3"/>
      <c r="G1234" s="3"/>
      <c r="H1234" s="3"/>
      <c r="I1234" s="3"/>
    </row>
    <row r="1235" spans="1:9" x14ac:dyDescent="0.2">
      <c r="A1235" s="3"/>
      <c r="G1235" s="3"/>
      <c r="H1235" s="3"/>
      <c r="I1235" s="3"/>
    </row>
    <row r="1236" spans="1:9" x14ac:dyDescent="0.2">
      <c r="A1236" s="3"/>
      <c r="G1236" s="3"/>
      <c r="H1236" s="3"/>
      <c r="I1236" s="3"/>
    </row>
    <row r="1237" spans="1:9" x14ac:dyDescent="0.2">
      <c r="A1237" s="3"/>
      <c r="G1237" s="3"/>
      <c r="H1237" s="3"/>
      <c r="I1237" s="3"/>
    </row>
    <row r="1238" spans="1:9" x14ac:dyDescent="0.2">
      <c r="A1238" s="3"/>
      <c r="G1238" s="3"/>
      <c r="H1238" s="3"/>
      <c r="I1238" s="3"/>
    </row>
    <row r="1239" spans="1:9" x14ac:dyDescent="0.2">
      <c r="A1239" s="3"/>
      <c r="G1239" s="3"/>
      <c r="H1239" s="3"/>
      <c r="I1239" s="3"/>
    </row>
    <row r="1240" spans="1:9" x14ac:dyDescent="0.2">
      <c r="A1240" s="3"/>
      <c r="G1240" s="3"/>
      <c r="H1240" s="3"/>
      <c r="I1240" s="3"/>
    </row>
    <row r="1241" spans="1:9" x14ac:dyDescent="0.2">
      <c r="A1241" s="3"/>
      <c r="G1241" s="3"/>
      <c r="H1241" s="3"/>
      <c r="I1241" s="3"/>
    </row>
    <row r="1242" spans="1:9" x14ac:dyDescent="0.2">
      <c r="A1242" s="3"/>
      <c r="G1242" s="3"/>
      <c r="H1242" s="3"/>
      <c r="I1242" s="3"/>
    </row>
    <row r="1243" spans="1:9" x14ac:dyDescent="0.2">
      <c r="A1243" s="3"/>
      <c r="G1243" s="3"/>
      <c r="H1243" s="3"/>
      <c r="I1243" s="3"/>
    </row>
    <row r="1244" spans="1:9" x14ac:dyDescent="0.2">
      <c r="A1244" s="3"/>
      <c r="G1244" s="3"/>
      <c r="H1244" s="3"/>
      <c r="I1244" s="3"/>
    </row>
    <row r="1245" spans="1:9" x14ac:dyDescent="0.2">
      <c r="A1245" s="3"/>
      <c r="G1245" s="3"/>
      <c r="H1245" s="3"/>
      <c r="I1245" s="3"/>
    </row>
    <row r="1246" spans="1:9" x14ac:dyDescent="0.2">
      <c r="A1246" s="3"/>
      <c r="G1246" s="3"/>
      <c r="H1246" s="3"/>
      <c r="I1246" s="3"/>
    </row>
    <row r="1247" spans="1:9" x14ac:dyDescent="0.2">
      <c r="A1247" s="3"/>
      <c r="G1247" s="3"/>
      <c r="H1247" s="3"/>
      <c r="I1247" s="3"/>
    </row>
    <row r="1248" spans="1:9" x14ac:dyDescent="0.2">
      <c r="A1248" s="3"/>
      <c r="G1248" s="3"/>
      <c r="H1248" s="3"/>
      <c r="I1248" s="3"/>
    </row>
    <row r="1249" spans="1:9" x14ac:dyDescent="0.2">
      <c r="A1249" s="3"/>
      <c r="G1249" s="3"/>
      <c r="H1249" s="3"/>
      <c r="I1249" s="3"/>
    </row>
    <row r="1250" spans="1:9" x14ac:dyDescent="0.2">
      <c r="A1250" s="3"/>
      <c r="G1250" s="3"/>
      <c r="H1250" s="3"/>
      <c r="I1250" s="3"/>
    </row>
    <row r="1251" spans="1:9" x14ac:dyDescent="0.2">
      <c r="A1251" s="3"/>
      <c r="G1251" s="3"/>
      <c r="H1251" s="3"/>
      <c r="I1251" s="3"/>
    </row>
    <row r="1252" spans="1:9" x14ac:dyDescent="0.2">
      <c r="A1252" s="3"/>
      <c r="G1252" s="3"/>
      <c r="H1252" s="3"/>
      <c r="I1252" s="3"/>
    </row>
    <row r="1253" spans="1:9" x14ac:dyDescent="0.2">
      <c r="A1253" s="3"/>
      <c r="G1253" s="3"/>
      <c r="H1253" s="3"/>
      <c r="I1253" s="3"/>
    </row>
    <row r="1254" spans="1:9" x14ac:dyDescent="0.2">
      <c r="A1254" s="3"/>
      <c r="G1254" s="3"/>
      <c r="H1254" s="3"/>
      <c r="I1254" s="3"/>
    </row>
    <row r="1255" spans="1:9" x14ac:dyDescent="0.2">
      <c r="A1255" s="3"/>
      <c r="G1255" s="3"/>
      <c r="H1255" s="3"/>
      <c r="I1255" s="3"/>
    </row>
    <row r="1256" spans="1:9" x14ac:dyDescent="0.2">
      <c r="A1256" s="3"/>
      <c r="G1256" s="3"/>
      <c r="H1256" s="3"/>
      <c r="I1256" s="3"/>
    </row>
    <row r="1257" spans="1:9" x14ac:dyDescent="0.2">
      <c r="A1257" s="3"/>
      <c r="G1257" s="3"/>
      <c r="H1257" s="3"/>
      <c r="I1257" s="3"/>
    </row>
    <row r="1258" spans="1:9" x14ac:dyDescent="0.2">
      <c r="A1258" s="3"/>
      <c r="G1258" s="3"/>
      <c r="H1258" s="3"/>
      <c r="I1258" s="3"/>
    </row>
    <row r="1259" spans="1:9" x14ac:dyDescent="0.2">
      <c r="A1259" s="3"/>
      <c r="G1259" s="3"/>
      <c r="H1259" s="3"/>
      <c r="I1259" s="3"/>
    </row>
    <row r="1260" spans="1:9" x14ac:dyDescent="0.2">
      <c r="A1260" s="3"/>
      <c r="G1260" s="3"/>
      <c r="H1260" s="3"/>
      <c r="I1260" s="3"/>
    </row>
    <row r="1261" spans="1:9" x14ac:dyDescent="0.2">
      <c r="A1261" s="3"/>
      <c r="G1261" s="3"/>
      <c r="H1261" s="3"/>
      <c r="I1261" s="3"/>
    </row>
    <row r="1262" spans="1:9" x14ac:dyDescent="0.2">
      <c r="A1262" s="3"/>
      <c r="G1262" s="3"/>
      <c r="H1262" s="3"/>
      <c r="I1262" s="3"/>
    </row>
    <row r="1263" spans="1:9" x14ac:dyDescent="0.2">
      <c r="A1263" s="3"/>
      <c r="G1263" s="3"/>
      <c r="H1263" s="3"/>
      <c r="I1263" s="3"/>
    </row>
    <row r="1264" spans="1:9" x14ac:dyDescent="0.2">
      <c r="A1264" s="3"/>
      <c r="G1264" s="3"/>
      <c r="H1264" s="3"/>
      <c r="I1264" s="3"/>
    </row>
    <row r="1265" spans="1:9" x14ac:dyDescent="0.2">
      <c r="A1265" s="3"/>
      <c r="G1265" s="3"/>
      <c r="H1265" s="3"/>
      <c r="I1265" s="3"/>
    </row>
    <row r="1266" spans="1:9" x14ac:dyDescent="0.2">
      <c r="A1266" s="3"/>
      <c r="G1266" s="3"/>
      <c r="H1266" s="3"/>
      <c r="I1266" s="3"/>
    </row>
    <row r="1267" spans="1:9" x14ac:dyDescent="0.2">
      <c r="A1267" s="3"/>
      <c r="G1267" s="3"/>
      <c r="H1267" s="3"/>
      <c r="I1267" s="3"/>
    </row>
    <row r="1268" spans="1:9" x14ac:dyDescent="0.2">
      <c r="A1268" s="3"/>
      <c r="G1268" s="3"/>
      <c r="H1268" s="3"/>
      <c r="I1268" s="3"/>
    </row>
    <row r="1269" spans="1:9" x14ac:dyDescent="0.2">
      <c r="A1269" s="3"/>
      <c r="G1269" s="3"/>
      <c r="H1269" s="3"/>
      <c r="I1269" s="3"/>
    </row>
    <row r="1270" spans="1:9" x14ac:dyDescent="0.2">
      <c r="A1270" s="3"/>
      <c r="G1270" s="3"/>
      <c r="H1270" s="3"/>
      <c r="I1270" s="3"/>
    </row>
    <row r="1271" spans="1:9" x14ac:dyDescent="0.2">
      <c r="A1271" s="3"/>
      <c r="G1271" s="3"/>
      <c r="H1271" s="3"/>
      <c r="I1271" s="3"/>
    </row>
    <row r="1272" spans="1:9" x14ac:dyDescent="0.2">
      <c r="A1272" s="3"/>
      <c r="G1272" s="3"/>
      <c r="H1272" s="3"/>
      <c r="I1272" s="3"/>
    </row>
    <row r="1273" spans="1:9" x14ac:dyDescent="0.2">
      <c r="A1273" s="3"/>
      <c r="G1273" s="3"/>
      <c r="H1273" s="3"/>
      <c r="I1273" s="3"/>
    </row>
    <row r="1274" spans="1:9" x14ac:dyDescent="0.2">
      <c r="A1274" s="3"/>
      <c r="G1274" s="3"/>
      <c r="H1274" s="3"/>
      <c r="I1274" s="3"/>
    </row>
    <row r="1275" spans="1:9" x14ac:dyDescent="0.2">
      <c r="A1275" s="3"/>
      <c r="G1275" s="3"/>
      <c r="H1275" s="3"/>
      <c r="I1275" s="3"/>
    </row>
    <row r="1276" spans="1:9" x14ac:dyDescent="0.2">
      <c r="A1276" s="3"/>
      <c r="G1276" s="3"/>
      <c r="H1276" s="3"/>
      <c r="I1276" s="3"/>
    </row>
    <row r="1277" spans="1:9" x14ac:dyDescent="0.2">
      <c r="A1277" s="3"/>
      <c r="G1277" s="3"/>
      <c r="H1277" s="3"/>
      <c r="I1277" s="3"/>
    </row>
    <row r="1278" spans="1:9" x14ac:dyDescent="0.2">
      <c r="A1278" s="3"/>
      <c r="G1278" s="3"/>
      <c r="H1278" s="3"/>
      <c r="I1278" s="3"/>
    </row>
    <row r="1279" spans="1:9" x14ac:dyDescent="0.2">
      <c r="A1279" s="3"/>
      <c r="G1279" s="3"/>
      <c r="H1279" s="3"/>
      <c r="I1279" s="3"/>
    </row>
    <row r="1280" spans="1:9" x14ac:dyDescent="0.2">
      <c r="A1280" s="3"/>
      <c r="G1280" s="3"/>
      <c r="H1280" s="3"/>
      <c r="I1280" s="3"/>
    </row>
    <row r="1281" spans="1:9" x14ac:dyDescent="0.2">
      <c r="A1281" s="3"/>
      <c r="G1281" s="3"/>
      <c r="H1281" s="3"/>
      <c r="I1281" s="3"/>
    </row>
    <row r="1282" spans="1:9" x14ac:dyDescent="0.2">
      <c r="A1282" s="3"/>
      <c r="G1282" s="3"/>
      <c r="H1282" s="3"/>
      <c r="I1282" s="3"/>
    </row>
    <row r="1283" spans="1:9" x14ac:dyDescent="0.2">
      <c r="A1283" s="3"/>
      <c r="G1283" s="3"/>
      <c r="H1283" s="3"/>
      <c r="I1283" s="3"/>
    </row>
    <row r="1284" spans="1:9" x14ac:dyDescent="0.2">
      <c r="A1284" s="3"/>
      <c r="G1284" s="3"/>
      <c r="H1284" s="3"/>
      <c r="I1284" s="3"/>
    </row>
    <row r="1285" spans="1:9" x14ac:dyDescent="0.2">
      <c r="A1285" s="3"/>
      <c r="G1285" s="3"/>
      <c r="H1285" s="3"/>
      <c r="I1285" s="3"/>
    </row>
    <row r="1286" spans="1:9" x14ac:dyDescent="0.2">
      <c r="A1286" s="3"/>
      <c r="G1286" s="3"/>
      <c r="H1286" s="3"/>
      <c r="I1286" s="3"/>
    </row>
    <row r="1287" spans="1:9" x14ac:dyDescent="0.2">
      <c r="A1287" s="3"/>
      <c r="G1287" s="3"/>
      <c r="H1287" s="3"/>
      <c r="I1287" s="3"/>
    </row>
    <row r="1288" spans="1:9" x14ac:dyDescent="0.2">
      <c r="A1288" s="3"/>
      <c r="G1288" s="3"/>
      <c r="H1288" s="3"/>
      <c r="I1288" s="3"/>
    </row>
    <row r="1289" spans="1:9" x14ac:dyDescent="0.2">
      <c r="A1289" s="3"/>
      <c r="G1289" s="3"/>
      <c r="H1289" s="3"/>
      <c r="I1289" s="3"/>
    </row>
    <row r="1290" spans="1:9" x14ac:dyDescent="0.2">
      <c r="A1290" s="3"/>
      <c r="G1290" s="3"/>
      <c r="H1290" s="3"/>
      <c r="I1290" s="3"/>
    </row>
    <row r="1291" spans="1:9" x14ac:dyDescent="0.2">
      <c r="A1291" s="3"/>
      <c r="G1291" s="3"/>
      <c r="H1291" s="3"/>
      <c r="I1291" s="3"/>
    </row>
    <row r="1292" spans="1:9" x14ac:dyDescent="0.2">
      <c r="A1292" s="3"/>
      <c r="G1292" s="3"/>
      <c r="H1292" s="3"/>
      <c r="I1292" s="3"/>
    </row>
    <row r="1293" spans="1:9" x14ac:dyDescent="0.2">
      <c r="A1293" s="3"/>
      <c r="G1293" s="3"/>
      <c r="H1293" s="3"/>
      <c r="I1293" s="3"/>
    </row>
    <row r="1294" spans="1:9" x14ac:dyDescent="0.2">
      <c r="A1294" s="3"/>
      <c r="G1294" s="3"/>
      <c r="H1294" s="3"/>
      <c r="I1294" s="3"/>
    </row>
    <row r="1295" spans="1:9" x14ac:dyDescent="0.2">
      <c r="A1295" s="3"/>
      <c r="G1295" s="3"/>
      <c r="H1295" s="3"/>
      <c r="I1295" s="3"/>
    </row>
    <row r="1296" spans="1:9" x14ac:dyDescent="0.2">
      <c r="A1296" s="3"/>
      <c r="G1296" s="3"/>
      <c r="H1296" s="3"/>
      <c r="I1296" s="3"/>
    </row>
    <row r="1297" spans="1:9" x14ac:dyDescent="0.2">
      <c r="A1297" s="3"/>
      <c r="G1297" s="3"/>
      <c r="H1297" s="3"/>
      <c r="I1297" s="3"/>
    </row>
    <row r="1298" spans="1:9" x14ac:dyDescent="0.2">
      <c r="A1298" s="3"/>
      <c r="G1298" s="3"/>
      <c r="H1298" s="3"/>
      <c r="I1298" s="3"/>
    </row>
    <row r="1299" spans="1:9" x14ac:dyDescent="0.2">
      <c r="A1299" s="3"/>
      <c r="G1299" s="3"/>
      <c r="H1299" s="3"/>
      <c r="I1299" s="3"/>
    </row>
    <row r="1300" spans="1:9" x14ac:dyDescent="0.2">
      <c r="A1300" s="3"/>
      <c r="G1300" s="3"/>
      <c r="H1300" s="3"/>
      <c r="I1300" s="3"/>
    </row>
    <row r="1301" spans="1:9" x14ac:dyDescent="0.2">
      <c r="A1301" s="3"/>
      <c r="G1301" s="3"/>
      <c r="H1301" s="3"/>
      <c r="I1301" s="3"/>
    </row>
    <row r="1302" spans="1:9" x14ac:dyDescent="0.2">
      <c r="A1302" s="3"/>
      <c r="G1302" s="3"/>
      <c r="H1302" s="3"/>
      <c r="I1302" s="3"/>
    </row>
    <row r="1303" spans="1:9" x14ac:dyDescent="0.2">
      <c r="A1303" s="3"/>
      <c r="G1303" s="3"/>
      <c r="H1303" s="3"/>
      <c r="I1303" s="3"/>
    </row>
    <row r="1304" spans="1:9" x14ac:dyDescent="0.2">
      <c r="A1304" s="3"/>
      <c r="G1304" s="3"/>
      <c r="H1304" s="3"/>
      <c r="I1304" s="3"/>
    </row>
    <row r="1305" spans="1:9" x14ac:dyDescent="0.2">
      <c r="A1305" s="3"/>
      <c r="G1305" s="3"/>
      <c r="H1305" s="3"/>
      <c r="I1305" s="3"/>
    </row>
    <row r="1306" spans="1:9" x14ac:dyDescent="0.2">
      <c r="A1306" s="3"/>
      <c r="G1306" s="3"/>
      <c r="H1306" s="3"/>
      <c r="I1306" s="3"/>
    </row>
    <row r="1307" spans="1:9" x14ac:dyDescent="0.2">
      <c r="A1307" s="3"/>
      <c r="G1307" s="3"/>
      <c r="H1307" s="3"/>
      <c r="I1307" s="3"/>
    </row>
    <row r="1308" spans="1:9" x14ac:dyDescent="0.2">
      <c r="A1308" s="3"/>
      <c r="G1308" s="3"/>
      <c r="H1308" s="3"/>
      <c r="I1308" s="3"/>
    </row>
    <row r="1309" spans="1:9" x14ac:dyDescent="0.2">
      <c r="A1309" s="3"/>
      <c r="G1309" s="3"/>
      <c r="H1309" s="3"/>
      <c r="I1309" s="3"/>
    </row>
    <row r="1310" spans="1:9" x14ac:dyDescent="0.2">
      <c r="A1310" s="3"/>
      <c r="G1310" s="3"/>
      <c r="H1310" s="3"/>
      <c r="I1310" s="3"/>
    </row>
    <row r="1311" spans="1:9" x14ac:dyDescent="0.2">
      <c r="A1311" s="3"/>
      <c r="G1311" s="3"/>
      <c r="H1311" s="3"/>
      <c r="I1311" s="3"/>
    </row>
    <row r="1312" spans="1:9" x14ac:dyDescent="0.2">
      <c r="A1312" s="3"/>
      <c r="G1312" s="3"/>
      <c r="H1312" s="3"/>
      <c r="I1312" s="3"/>
    </row>
    <row r="1313" spans="1:9" x14ac:dyDescent="0.2">
      <c r="A1313" s="3"/>
      <c r="G1313" s="3"/>
      <c r="H1313" s="3"/>
      <c r="I1313" s="3"/>
    </row>
    <row r="1314" spans="1:9" x14ac:dyDescent="0.2">
      <c r="A1314" s="3"/>
      <c r="G1314" s="3"/>
      <c r="H1314" s="3"/>
      <c r="I1314" s="3"/>
    </row>
    <row r="1315" spans="1:9" x14ac:dyDescent="0.2">
      <c r="A1315" s="3"/>
      <c r="G1315" s="3"/>
      <c r="H1315" s="3"/>
      <c r="I1315" s="3"/>
    </row>
    <row r="1316" spans="1:9" x14ac:dyDescent="0.2">
      <c r="A1316" s="3"/>
      <c r="G1316" s="3"/>
      <c r="H1316" s="3"/>
      <c r="I1316" s="3"/>
    </row>
    <row r="1317" spans="1:9" x14ac:dyDescent="0.2">
      <c r="A1317" s="3"/>
      <c r="G1317" s="3"/>
      <c r="H1317" s="3"/>
      <c r="I1317" s="3"/>
    </row>
    <row r="1318" spans="1:9" x14ac:dyDescent="0.2">
      <c r="A1318" s="3"/>
      <c r="G1318" s="3"/>
      <c r="H1318" s="3"/>
      <c r="I1318" s="3"/>
    </row>
    <row r="1319" spans="1:9" x14ac:dyDescent="0.2">
      <c r="A1319" s="3"/>
      <c r="G1319" s="3"/>
      <c r="H1319" s="3"/>
      <c r="I1319" s="3"/>
    </row>
    <row r="1320" spans="1:9" x14ac:dyDescent="0.2">
      <c r="A1320" s="3"/>
      <c r="G1320" s="3"/>
      <c r="H1320" s="3"/>
      <c r="I1320" s="3"/>
    </row>
    <row r="1321" spans="1:9" x14ac:dyDescent="0.2">
      <c r="A1321" s="3"/>
      <c r="G1321" s="3"/>
      <c r="H1321" s="3"/>
      <c r="I1321" s="3"/>
    </row>
    <row r="1322" spans="1:9" x14ac:dyDescent="0.2">
      <c r="A1322" s="3"/>
      <c r="G1322" s="3"/>
      <c r="H1322" s="3"/>
      <c r="I1322" s="3"/>
    </row>
    <row r="1323" spans="1:9" x14ac:dyDescent="0.2">
      <c r="A1323" s="3"/>
      <c r="G1323" s="3"/>
      <c r="H1323" s="3"/>
      <c r="I1323" s="3"/>
    </row>
    <row r="1324" spans="1:9" x14ac:dyDescent="0.2">
      <c r="A1324" s="3"/>
      <c r="G1324" s="3"/>
      <c r="H1324" s="3"/>
      <c r="I1324" s="3"/>
    </row>
    <row r="1325" spans="1:9" x14ac:dyDescent="0.2">
      <c r="A1325" s="3"/>
      <c r="G1325" s="3"/>
      <c r="H1325" s="3"/>
      <c r="I1325" s="3"/>
    </row>
    <row r="1326" spans="1:9" x14ac:dyDescent="0.2">
      <c r="A1326" s="3"/>
      <c r="G1326" s="3"/>
      <c r="H1326" s="3"/>
      <c r="I1326" s="3"/>
    </row>
    <row r="1327" spans="1:9" x14ac:dyDescent="0.2">
      <c r="A1327" s="3"/>
      <c r="G1327" s="3"/>
      <c r="H1327" s="3"/>
      <c r="I1327" s="3"/>
    </row>
    <row r="1328" spans="1:9" x14ac:dyDescent="0.2">
      <c r="A1328" s="3"/>
      <c r="G1328" s="3"/>
      <c r="H1328" s="3"/>
      <c r="I1328" s="3"/>
    </row>
    <row r="1329" spans="1:9" x14ac:dyDescent="0.2">
      <c r="A1329" s="3"/>
      <c r="G1329" s="3"/>
      <c r="H1329" s="3"/>
      <c r="I1329" s="3"/>
    </row>
    <row r="1330" spans="1:9" x14ac:dyDescent="0.2">
      <c r="A1330" s="3"/>
      <c r="G1330" s="3"/>
      <c r="H1330" s="3"/>
      <c r="I1330" s="3"/>
    </row>
    <row r="1331" spans="1:9" x14ac:dyDescent="0.2">
      <c r="A1331" s="3"/>
      <c r="G1331" s="3"/>
      <c r="H1331" s="3"/>
      <c r="I1331" s="3"/>
    </row>
    <row r="1332" spans="1:9" x14ac:dyDescent="0.2">
      <c r="A1332" s="3"/>
      <c r="G1332" s="3"/>
      <c r="H1332" s="3"/>
      <c r="I1332" s="3"/>
    </row>
    <row r="1333" spans="1:9" x14ac:dyDescent="0.2">
      <c r="A1333" s="3"/>
      <c r="G1333" s="3"/>
      <c r="H1333" s="3"/>
      <c r="I1333" s="3"/>
    </row>
    <row r="1334" spans="1:9" x14ac:dyDescent="0.2">
      <c r="A1334" s="3"/>
      <c r="G1334" s="3"/>
      <c r="H1334" s="3"/>
      <c r="I1334" s="3"/>
    </row>
    <row r="1335" spans="1:9" x14ac:dyDescent="0.2">
      <c r="A1335" s="3"/>
      <c r="G1335" s="3"/>
      <c r="H1335" s="3"/>
      <c r="I1335" s="3"/>
    </row>
    <row r="1336" spans="1:9" x14ac:dyDescent="0.2">
      <c r="A1336" s="3"/>
      <c r="G1336" s="3"/>
      <c r="H1336" s="3"/>
      <c r="I1336" s="3"/>
    </row>
    <row r="1337" spans="1:9" x14ac:dyDescent="0.2">
      <c r="A1337" s="3"/>
      <c r="G1337" s="3"/>
      <c r="H1337" s="3"/>
      <c r="I1337" s="3"/>
    </row>
    <row r="1338" spans="1:9" x14ac:dyDescent="0.2">
      <c r="A1338" s="3"/>
      <c r="G1338" s="3"/>
      <c r="H1338" s="3"/>
      <c r="I1338" s="3"/>
    </row>
    <row r="1339" spans="1:9" x14ac:dyDescent="0.2">
      <c r="A1339" s="3"/>
      <c r="G1339" s="3"/>
      <c r="H1339" s="3"/>
      <c r="I1339" s="3"/>
    </row>
    <row r="1340" spans="1:9" x14ac:dyDescent="0.2">
      <c r="A1340" s="3"/>
      <c r="G1340" s="3"/>
      <c r="H1340" s="3"/>
      <c r="I1340" s="3"/>
    </row>
    <row r="1341" spans="1:9" x14ac:dyDescent="0.2">
      <c r="A1341" s="3"/>
      <c r="G1341" s="3"/>
      <c r="H1341" s="3"/>
      <c r="I1341" s="3"/>
    </row>
    <row r="1342" spans="1:9" x14ac:dyDescent="0.2">
      <c r="A1342" s="3"/>
      <c r="G1342" s="3"/>
      <c r="H1342" s="3"/>
      <c r="I1342" s="3"/>
    </row>
    <row r="1343" spans="1:9" x14ac:dyDescent="0.2">
      <c r="A1343" s="3"/>
      <c r="G1343" s="3"/>
      <c r="H1343" s="3"/>
      <c r="I1343" s="3"/>
    </row>
    <row r="1344" spans="1:9" x14ac:dyDescent="0.2">
      <c r="A1344" s="3"/>
      <c r="G1344" s="3"/>
      <c r="H1344" s="3"/>
      <c r="I1344" s="3"/>
    </row>
    <row r="1345" spans="1:9" x14ac:dyDescent="0.2">
      <c r="A1345" s="3"/>
      <c r="G1345" s="3"/>
      <c r="H1345" s="3"/>
      <c r="I1345" s="3"/>
    </row>
    <row r="1346" spans="1:9" x14ac:dyDescent="0.2">
      <c r="A1346" s="3"/>
      <c r="G1346" s="3"/>
      <c r="H1346" s="3"/>
      <c r="I1346" s="3"/>
    </row>
    <row r="1347" spans="1:9" x14ac:dyDescent="0.2">
      <c r="A1347" s="3"/>
      <c r="G1347" s="3"/>
      <c r="H1347" s="3"/>
      <c r="I1347" s="3"/>
    </row>
    <row r="1348" spans="1:9" x14ac:dyDescent="0.2">
      <c r="A1348" s="3"/>
      <c r="G1348" s="3"/>
      <c r="H1348" s="3"/>
      <c r="I1348" s="3"/>
    </row>
    <row r="1349" spans="1:9" x14ac:dyDescent="0.2">
      <c r="A1349" s="3"/>
      <c r="G1349" s="3"/>
      <c r="H1349" s="3"/>
      <c r="I1349" s="3"/>
    </row>
    <row r="1350" spans="1:9" x14ac:dyDescent="0.2">
      <c r="A1350" s="3"/>
      <c r="G1350" s="3"/>
      <c r="H1350" s="3"/>
      <c r="I1350" s="3"/>
    </row>
    <row r="1351" spans="1:9" x14ac:dyDescent="0.2">
      <c r="A1351" s="3"/>
      <c r="G1351" s="3"/>
      <c r="H1351" s="3"/>
      <c r="I1351" s="3"/>
    </row>
    <row r="1352" spans="1:9" x14ac:dyDescent="0.2">
      <c r="A1352" s="3"/>
      <c r="G1352" s="3"/>
      <c r="H1352" s="3"/>
      <c r="I1352" s="3"/>
    </row>
    <row r="1353" spans="1:9" x14ac:dyDescent="0.2">
      <c r="A1353" s="3"/>
      <c r="G1353" s="3"/>
      <c r="H1353" s="3"/>
      <c r="I1353" s="3"/>
    </row>
    <row r="1354" spans="1:9" x14ac:dyDescent="0.2">
      <c r="A1354" s="3"/>
      <c r="G1354" s="3"/>
      <c r="H1354" s="3"/>
      <c r="I1354" s="3"/>
    </row>
    <row r="1355" spans="1:9" x14ac:dyDescent="0.2">
      <c r="A1355" s="3"/>
      <c r="G1355" s="3"/>
      <c r="H1355" s="3"/>
      <c r="I1355" s="3"/>
    </row>
    <row r="1356" spans="1:9" x14ac:dyDescent="0.2">
      <c r="A1356" s="3"/>
      <c r="G1356" s="3"/>
      <c r="H1356" s="3"/>
      <c r="I1356" s="3"/>
    </row>
    <row r="1357" spans="1:9" x14ac:dyDescent="0.2">
      <c r="A1357" s="3"/>
      <c r="G1357" s="3"/>
      <c r="H1357" s="3"/>
      <c r="I1357" s="3"/>
    </row>
    <row r="1358" spans="1:9" x14ac:dyDescent="0.2">
      <c r="A1358" s="3"/>
      <c r="G1358" s="3"/>
      <c r="H1358" s="3"/>
      <c r="I1358" s="3"/>
    </row>
    <row r="1359" spans="1:9" x14ac:dyDescent="0.2">
      <c r="A1359" s="3"/>
      <c r="G1359" s="3"/>
      <c r="H1359" s="3"/>
      <c r="I1359" s="3"/>
    </row>
    <row r="1360" spans="1:9" x14ac:dyDescent="0.2">
      <c r="A1360" s="3"/>
      <c r="G1360" s="3"/>
      <c r="H1360" s="3"/>
      <c r="I1360" s="3"/>
    </row>
    <row r="1361" spans="1:9" x14ac:dyDescent="0.2">
      <c r="A1361" s="3"/>
      <c r="G1361" s="3"/>
      <c r="H1361" s="3"/>
      <c r="I1361" s="3"/>
    </row>
    <row r="1362" spans="1:9" x14ac:dyDescent="0.2">
      <c r="A1362" s="3"/>
      <c r="G1362" s="3"/>
      <c r="H1362" s="3"/>
      <c r="I1362" s="3"/>
    </row>
    <row r="1363" spans="1:9" x14ac:dyDescent="0.2">
      <c r="A1363" s="3"/>
      <c r="G1363" s="3"/>
      <c r="H1363" s="3"/>
      <c r="I1363" s="3"/>
    </row>
    <row r="1364" spans="1:9" x14ac:dyDescent="0.2">
      <c r="A1364" s="3"/>
      <c r="G1364" s="3"/>
      <c r="H1364" s="3"/>
      <c r="I1364" s="3"/>
    </row>
    <row r="1365" spans="1:9" x14ac:dyDescent="0.2">
      <c r="A1365" s="3"/>
      <c r="G1365" s="3"/>
      <c r="H1365" s="3"/>
      <c r="I1365" s="3"/>
    </row>
    <row r="1366" spans="1:9" x14ac:dyDescent="0.2">
      <c r="A1366" s="3"/>
      <c r="G1366" s="3"/>
      <c r="H1366" s="3"/>
      <c r="I1366" s="3"/>
    </row>
    <row r="1367" spans="1:9" x14ac:dyDescent="0.2">
      <c r="A1367" s="3"/>
      <c r="G1367" s="3"/>
      <c r="H1367" s="3"/>
      <c r="I1367" s="3"/>
    </row>
    <row r="1368" spans="1:9" x14ac:dyDescent="0.2">
      <c r="A1368" s="3"/>
      <c r="G1368" s="3"/>
      <c r="H1368" s="3"/>
      <c r="I1368" s="3"/>
    </row>
    <row r="1369" spans="1:9" x14ac:dyDescent="0.2">
      <c r="A1369" s="3"/>
      <c r="G1369" s="3"/>
      <c r="H1369" s="3"/>
      <c r="I1369" s="3"/>
    </row>
    <row r="1370" spans="1:9" x14ac:dyDescent="0.2">
      <c r="A1370" s="3"/>
      <c r="G1370" s="3"/>
      <c r="H1370" s="3"/>
      <c r="I1370" s="3"/>
    </row>
    <row r="1371" spans="1:9" x14ac:dyDescent="0.2">
      <c r="A1371" s="3"/>
      <c r="G1371" s="3"/>
      <c r="H1371" s="3"/>
      <c r="I1371" s="3"/>
    </row>
    <row r="1372" spans="1:9" x14ac:dyDescent="0.2">
      <c r="A1372" s="3"/>
      <c r="G1372" s="3"/>
      <c r="H1372" s="3"/>
      <c r="I1372" s="3"/>
    </row>
    <row r="1373" spans="1:9" x14ac:dyDescent="0.2">
      <c r="A1373" s="3"/>
      <c r="G1373" s="3"/>
      <c r="H1373" s="3"/>
      <c r="I1373" s="3"/>
    </row>
    <row r="1374" spans="1:9" x14ac:dyDescent="0.2">
      <c r="A1374" s="3"/>
      <c r="G1374" s="3"/>
      <c r="H1374" s="3"/>
      <c r="I1374" s="3"/>
    </row>
    <row r="1375" spans="1:9" x14ac:dyDescent="0.2">
      <c r="A1375" s="3"/>
      <c r="G1375" s="3"/>
      <c r="H1375" s="3"/>
      <c r="I1375" s="3"/>
    </row>
    <row r="1376" spans="1:9" x14ac:dyDescent="0.2">
      <c r="A1376" s="3"/>
      <c r="G1376" s="3"/>
      <c r="H1376" s="3"/>
      <c r="I1376" s="3"/>
    </row>
    <row r="1377" spans="1:9" x14ac:dyDescent="0.2">
      <c r="A1377" s="3"/>
      <c r="G1377" s="3"/>
      <c r="H1377" s="3"/>
      <c r="I1377" s="3"/>
    </row>
    <row r="1378" spans="1:9" x14ac:dyDescent="0.2">
      <c r="A1378" s="3"/>
      <c r="G1378" s="3"/>
      <c r="H1378" s="3"/>
      <c r="I1378" s="3"/>
    </row>
    <row r="1379" spans="1:9" x14ac:dyDescent="0.2">
      <c r="A1379" s="3"/>
      <c r="G1379" s="3"/>
      <c r="H1379" s="3"/>
      <c r="I1379" s="3"/>
    </row>
    <row r="1380" spans="1:9" x14ac:dyDescent="0.2">
      <c r="A1380" s="3"/>
      <c r="G1380" s="3"/>
      <c r="H1380" s="3"/>
      <c r="I1380" s="3"/>
    </row>
    <row r="1381" spans="1:9" x14ac:dyDescent="0.2">
      <c r="A1381" s="3"/>
      <c r="G1381" s="3"/>
      <c r="H1381" s="3"/>
      <c r="I1381" s="3"/>
    </row>
    <row r="1382" spans="1:9" x14ac:dyDescent="0.2">
      <c r="A1382" s="3"/>
      <c r="G1382" s="3"/>
      <c r="H1382" s="3"/>
      <c r="I1382" s="3"/>
    </row>
    <row r="1383" spans="1:9" x14ac:dyDescent="0.2">
      <c r="A1383" s="3"/>
      <c r="G1383" s="3"/>
      <c r="H1383" s="3"/>
      <c r="I1383" s="3"/>
    </row>
    <row r="1384" spans="1:9" x14ac:dyDescent="0.2">
      <c r="A1384" s="3"/>
      <c r="G1384" s="3"/>
      <c r="H1384" s="3"/>
      <c r="I1384" s="3"/>
    </row>
    <row r="1385" spans="1:9" x14ac:dyDescent="0.2">
      <c r="A1385" s="3"/>
      <c r="G1385" s="3"/>
      <c r="H1385" s="3"/>
      <c r="I1385" s="3"/>
    </row>
    <row r="1386" spans="1:9" x14ac:dyDescent="0.2">
      <c r="A1386" s="3"/>
      <c r="G1386" s="3"/>
      <c r="H1386" s="3"/>
      <c r="I1386" s="3"/>
    </row>
    <row r="1387" spans="1:9" x14ac:dyDescent="0.2">
      <c r="A1387" s="3"/>
      <c r="G1387" s="3"/>
      <c r="H1387" s="3"/>
      <c r="I1387" s="3"/>
    </row>
    <row r="1388" spans="1:9" x14ac:dyDescent="0.2">
      <c r="A1388" s="3"/>
      <c r="G1388" s="3"/>
      <c r="H1388" s="3"/>
      <c r="I1388" s="3"/>
    </row>
    <row r="1389" spans="1:9" x14ac:dyDescent="0.2">
      <c r="A1389" s="3"/>
      <c r="G1389" s="3"/>
      <c r="H1389" s="3"/>
      <c r="I1389" s="3"/>
    </row>
    <row r="1390" spans="1:9" x14ac:dyDescent="0.2">
      <c r="A1390" s="3"/>
      <c r="G1390" s="3"/>
      <c r="H1390" s="3"/>
      <c r="I1390" s="3"/>
    </row>
    <row r="1391" spans="1:9" x14ac:dyDescent="0.2">
      <c r="A1391" s="3"/>
      <c r="G1391" s="3"/>
      <c r="H1391" s="3"/>
      <c r="I1391" s="3"/>
    </row>
    <row r="1392" spans="1:9" x14ac:dyDescent="0.2">
      <c r="A1392" s="3"/>
      <c r="G1392" s="3"/>
      <c r="H1392" s="3"/>
      <c r="I1392" s="3"/>
    </row>
    <row r="1393" spans="1:9" x14ac:dyDescent="0.2">
      <c r="A1393" s="3"/>
      <c r="G1393" s="3"/>
      <c r="H1393" s="3"/>
      <c r="I1393" s="3"/>
    </row>
    <row r="1394" spans="1:9" x14ac:dyDescent="0.2">
      <c r="A1394" s="3"/>
      <c r="G1394" s="3"/>
      <c r="H1394" s="3"/>
      <c r="I1394" s="3"/>
    </row>
    <row r="1395" spans="1:9" x14ac:dyDescent="0.2">
      <c r="A1395" s="3"/>
      <c r="G1395" s="3"/>
      <c r="H1395" s="3"/>
      <c r="I1395" s="3"/>
    </row>
    <row r="1396" spans="1:9" x14ac:dyDescent="0.2">
      <c r="A1396" s="3"/>
      <c r="G1396" s="3"/>
      <c r="H1396" s="3"/>
      <c r="I1396" s="3"/>
    </row>
    <row r="1397" spans="1:9" x14ac:dyDescent="0.2">
      <c r="A1397" s="3"/>
      <c r="G1397" s="3"/>
      <c r="H1397" s="3"/>
      <c r="I1397" s="3"/>
    </row>
    <row r="1398" spans="1:9" x14ac:dyDescent="0.2">
      <c r="A1398" s="3"/>
      <c r="G1398" s="3"/>
      <c r="H1398" s="3"/>
      <c r="I1398" s="3"/>
    </row>
    <row r="1399" spans="1:9" x14ac:dyDescent="0.2">
      <c r="A1399" s="3"/>
      <c r="G1399" s="3"/>
      <c r="H1399" s="3"/>
      <c r="I1399" s="3"/>
    </row>
    <row r="1400" spans="1:9" x14ac:dyDescent="0.2">
      <c r="A1400" s="3"/>
      <c r="G1400" s="3"/>
      <c r="H1400" s="3"/>
      <c r="I1400" s="3"/>
    </row>
    <row r="1401" spans="1:9" x14ac:dyDescent="0.2">
      <c r="A1401" s="3"/>
      <c r="G1401" s="3"/>
      <c r="H1401" s="3"/>
      <c r="I1401" s="3"/>
    </row>
    <row r="1402" spans="1:9" x14ac:dyDescent="0.2">
      <c r="A1402" s="3"/>
      <c r="G1402" s="3"/>
      <c r="H1402" s="3"/>
      <c r="I1402" s="3"/>
    </row>
    <row r="1403" spans="1:9" x14ac:dyDescent="0.2">
      <c r="A1403" s="3"/>
      <c r="G1403" s="3"/>
      <c r="H1403" s="3"/>
      <c r="I1403" s="3"/>
    </row>
    <row r="1404" spans="1:9" x14ac:dyDescent="0.2">
      <c r="A1404" s="3"/>
      <c r="G1404" s="3"/>
      <c r="H1404" s="3"/>
      <c r="I1404" s="3"/>
    </row>
    <row r="1405" spans="1:9" x14ac:dyDescent="0.2">
      <c r="A1405" s="3"/>
      <c r="G1405" s="3"/>
      <c r="H1405" s="3"/>
      <c r="I1405" s="3"/>
    </row>
    <row r="1406" spans="1:9" x14ac:dyDescent="0.2">
      <c r="A1406" s="3"/>
      <c r="G1406" s="3"/>
      <c r="H1406" s="3"/>
      <c r="I1406" s="3"/>
    </row>
    <row r="1407" spans="1:9" x14ac:dyDescent="0.2">
      <c r="A1407" s="3"/>
      <c r="G1407" s="3"/>
      <c r="H1407" s="3"/>
      <c r="I1407" s="3"/>
    </row>
    <row r="1408" spans="1:9" x14ac:dyDescent="0.2">
      <c r="A1408" s="3"/>
      <c r="G1408" s="3"/>
      <c r="H1408" s="3"/>
      <c r="I1408" s="3"/>
    </row>
    <row r="1409" spans="1:9" x14ac:dyDescent="0.2">
      <c r="A1409" s="3"/>
      <c r="G1409" s="3"/>
      <c r="H1409" s="3"/>
      <c r="I1409" s="3"/>
    </row>
    <row r="1410" spans="1:9" x14ac:dyDescent="0.2">
      <c r="A1410" s="3"/>
      <c r="G1410" s="3"/>
      <c r="H1410" s="3"/>
      <c r="I1410" s="3"/>
    </row>
    <row r="1411" spans="1:9" x14ac:dyDescent="0.2">
      <c r="A1411" s="3"/>
      <c r="G1411" s="3"/>
      <c r="H1411" s="3"/>
      <c r="I1411" s="3"/>
    </row>
    <row r="1412" spans="1:9" x14ac:dyDescent="0.2">
      <c r="A1412" s="3"/>
      <c r="G1412" s="3"/>
      <c r="H1412" s="3"/>
      <c r="I1412" s="3"/>
    </row>
    <row r="1413" spans="1:9" x14ac:dyDescent="0.2">
      <c r="A1413" s="3"/>
      <c r="G1413" s="3"/>
      <c r="H1413" s="3"/>
      <c r="I1413" s="3"/>
    </row>
    <row r="1414" spans="1:9" x14ac:dyDescent="0.2">
      <c r="A1414" s="3"/>
      <c r="G1414" s="3"/>
      <c r="H1414" s="3"/>
      <c r="I1414" s="3"/>
    </row>
    <row r="1415" spans="1:9" x14ac:dyDescent="0.2">
      <c r="A1415" s="3"/>
      <c r="G1415" s="3"/>
      <c r="H1415" s="3"/>
      <c r="I1415" s="3"/>
    </row>
    <row r="1416" spans="1:9" x14ac:dyDescent="0.2">
      <c r="A1416" s="3"/>
      <c r="G1416" s="3"/>
      <c r="H1416" s="3"/>
      <c r="I1416" s="3"/>
    </row>
    <row r="1417" spans="1:9" x14ac:dyDescent="0.2">
      <c r="A1417" s="3"/>
      <c r="G1417" s="3"/>
      <c r="H1417" s="3"/>
      <c r="I1417" s="3"/>
    </row>
    <row r="1418" spans="1:9" x14ac:dyDescent="0.2">
      <c r="A1418" s="3"/>
      <c r="G1418" s="3"/>
      <c r="H1418" s="3"/>
      <c r="I1418" s="3"/>
    </row>
    <row r="1419" spans="1:9" x14ac:dyDescent="0.2">
      <c r="A1419" s="3"/>
      <c r="G1419" s="3"/>
      <c r="H1419" s="3"/>
      <c r="I1419" s="3"/>
    </row>
    <row r="1420" spans="1:9" x14ac:dyDescent="0.2">
      <c r="A1420" s="3"/>
      <c r="G1420" s="3"/>
      <c r="H1420" s="3"/>
      <c r="I1420" s="3"/>
    </row>
    <row r="1421" spans="1:9" x14ac:dyDescent="0.2">
      <c r="A1421" s="3"/>
      <c r="G1421" s="3"/>
      <c r="H1421" s="3"/>
      <c r="I1421" s="3"/>
    </row>
    <row r="1422" spans="1:9" x14ac:dyDescent="0.2">
      <c r="A1422" s="3"/>
      <c r="G1422" s="3"/>
      <c r="H1422" s="3"/>
      <c r="I1422" s="3"/>
    </row>
    <row r="1423" spans="1:9" x14ac:dyDescent="0.2">
      <c r="A1423" s="3"/>
      <c r="G1423" s="3"/>
      <c r="H1423" s="3"/>
      <c r="I1423" s="3"/>
    </row>
    <row r="1424" spans="1:9" x14ac:dyDescent="0.2">
      <c r="A1424" s="3"/>
      <c r="G1424" s="3"/>
      <c r="H1424" s="3"/>
      <c r="I1424" s="3"/>
    </row>
    <row r="1425" spans="1:9" x14ac:dyDescent="0.2">
      <c r="A1425" s="3"/>
      <c r="G1425" s="3"/>
      <c r="H1425" s="3"/>
      <c r="I1425" s="3"/>
    </row>
    <row r="1426" spans="1:9" x14ac:dyDescent="0.2">
      <c r="A1426" s="3"/>
      <c r="G1426" s="3"/>
      <c r="H1426" s="3"/>
      <c r="I1426" s="3"/>
    </row>
    <row r="1427" spans="1:9" x14ac:dyDescent="0.2">
      <c r="A1427" s="3"/>
      <c r="G1427" s="3"/>
      <c r="H1427" s="3"/>
      <c r="I1427" s="3"/>
    </row>
    <row r="1428" spans="1:9" x14ac:dyDescent="0.2">
      <c r="A1428" s="3"/>
      <c r="G1428" s="3"/>
      <c r="H1428" s="3"/>
      <c r="I1428" s="3"/>
    </row>
    <row r="1429" spans="1:9" x14ac:dyDescent="0.2">
      <c r="A1429" s="3"/>
      <c r="G1429" s="3"/>
      <c r="H1429" s="3"/>
      <c r="I1429" s="3"/>
    </row>
    <row r="1430" spans="1:9" x14ac:dyDescent="0.2">
      <c r="A1430" s="3"/>
      <c r="G1430" s="3"/>
      <c r="H1430" s="3"/>
      <c r="I1430" s="3"/>
    </row>
    <row r="1431" spans="1:9" x14ac:dyDescent="0.2">
      <c r="A1431" s="3"/>
      <c r="G1431" s="3"/>
      <c r="H1431" s="3"/>
      <c r="I1431" s="3"/>
    </row>
    <row r="1432" spans="1:9" x14ac:dyDescent="0.2">
      <c r="A1432" s="3"/>
      <c r="G1432" s="3"/>
      <c r="H1432" s="3"/>
      <c r="I1432" s="3"/>
    </row>
    <row r="1433" spans="1:9" x14ac:dyDescent="0.2">
      <c r="A1433" s="3"/>
      <c r="G1433" s="3"/>
      <c r="H1433" s="3"/>
      <c r="I1433" s="3"/>
    </row>
    <row r="1434" spans="1:9" x14ac:dyDescent="0.2">
      <c r="A1434" s="3"/>
      <c r="G1434" s="3"/>
      <c r="H1434" s="3"/>
      <c r="I1434" s="3"/>
    </row>
    <row r="1435" spans="1:9" x14ac:dyDescent="0.2">
      <c r="A1435" s="3"/>
      <c r="G1435" s="3"/>
      <c r="H1435" s="3"/>
      <c r="I1435" s="3"/>
    </row>
    <row r="1436" spans="1:9" x14ac:dyDescent="0.2">
      <c r="A1436" s="3"/>
      <c r="G1436" s="3"/>
      <c r="H1436" s="3"/>
      <c r="I1436" s="3"/>
    </row>
    <row r="1437" spans="1:9" x14ac:dyDescent="0.2">
      <c r="A1437" s="3"/>
      <c r="G1437" s="3"/>
      <c r="H1437" s="3"/>
      <c r="I1437" s="3"/>
    </row>
    <row r="1438" spans="1:9" x14ac:dyDescent="0.2">
      <c r="A1438" s="3"/>
      <c r="G1438" s="3"/>
      <c r="H1438" s="3"/>
      <c r="I1438" s="3"/>
    </row>
    <row r="1439" spans="1:9" x14ac:dyDescent="0.2">
      <c r="A1439" s="3"/>
      <c r="G1439" s="3"/>
      <c r="H1439" s="3"/>
      <c r="I1439" s="3"/>
    </row>
    <row r="1440" spans="1:9" x14ac:dyDescent="0.2">
      <c r="A1440" s="3"/>
      <c r="G1440" s="3"/>
      <c r="H1440" s="3"/>
      <c r="I1440" s="3"/>
    </row>
    <row r="1441" spans="1:9" x14ac:dyDescent="0.2">
      <c r="A1441" s="3"/>
      <c r="G1441" s="3"/>
      <c r="H1441" s="3"/>
      <c r="I1441" s="3"/>
    </row>
    <row r="1442" spans="1:9" x14ac:dyDescent="0.2">
      <c r="A1442" s="3"/>
      <c r="G1442" s="3"/>
      <c r="H1442" s="3"/>
      <c r="I1442" s="3"/>
    </row>
    <row r="1443" spans="1:9" x14ac:dyDescent="0.2">
      <c r="A1443" s="3"/>
      <c r="G1443" s="3"/>
      <c r="H1443" s="3"/>
      <c r="I1443" s="3"/>
    </row>
    <row r="1444" spans="1:9" x14ac:dyDescent="0.2">
      <c r="A1444" s="3"/>
      <c r="G1444" s="3"/>
      <c r="H1444" s="3"/>
      <c r="I1444" s="3"/>
    </row>
    <row r="1445" spans="1:9" x14ac:dyDescent="0.2">
      <c r="A1445" s="3"/>
      <c r="G1445" s="3"/>
      <c r="H1445" s="3"/>
      <c r="I1445" s="3"/>
    </row>
    <row r="1446" spans="1:9" x14ac:dyDescent="0.2">
      <c r="A1446" s="3"/>
      <c r="G1446" s="3"/>
      <c r="H1446" s="3"/>
      <c r="I1446" s="3"/>
    </row>
    <row r="1447" spans="1:9" x14ac:dyDescent="0.2">
      <c r="A1447" s="3"/>
      <c r="G1447" s="3"/>
      <c r="H1447" s="3"/>
      <c r="I1447" s="3"/>
    </row>
    <row r="1448" spans="1:9" x14ac:dyDescent="0.2">
      <c r="A1448" s="3"/>
      <c r="G1448" s="3"/>
      <c r="H1448" s="3"/>
      <c r="I1448" s="3"/>
    </row>
    <row r="1449" spans="1:9" x14ac:dyDescent="0.2">
      <c r="A1449" s="3"/>
      <c r="G1449" s="3"/>
      <c r="H1449" s="3"/>
      <c r="I1449" s="3"/>
    </row>
    <row r="1450" spans="1:9" x14ac:dyDescent="0.2">
      <c r="A1450" s="3"/>
      <c r="G1450" s="3"/>
      <c r="H1450" s="3"/>
      <c r="I1450" s="3"/>
    </row>
    <row r="1451" spans="1:9" x14ac:dyDescent="0.2">
      <c r="A1451" s="3"/>
      <c r="G1451" s="3"/>
      <c r="H1451" s="3"/>
      <c r="I1451" s="3"/>
    </row>
    <row r="1452" spans="1:9" x14ac:dyDescent="0.2">
      <c r="A1452" s="3"/>
      <c r="G1452" s="3"/>
      <c r="H1452" s="3"/>
      <c r="I1452" s="3"/>
    </row>
    <row r="1453" spans="1:9" x14ac:dyDescent="0.2">
      <c r="A1453" s="3"/>
      <c r="G1453" s="3"/>
      <c r="H1453" s="3"/>
      <c r="I1453" s="3"/>
    </row>
    <row r="1454" spans="1:9" x14ac:dyDescent="0.2">
      <c r="A1454" s="3"/>
      <c r="G1454" s="3"/>
      <c r="H1454" s="3"/>
      <c r="I1454" s="3"/>
    </row>
    <row r="1455" spans="1:9" x14ac:dyDescent="0.2">
      <c r="A1455" s="3"/>
      <c r="G1455" s="3"/>
      <c r="H1455" s="3"/>
      <c r="I1455" s="3"/>
    </row>
    <row r="1456" spans="1:9" x14ac:dyDescent="0.2">
      <c r="A1456" s="3"/>
      <c r="G1456" s="3"/>
      <c r="H1456" s="3"/>
      <c r="I1456" s="3"/>
    </row>
    <row r="1457" spans="1:9" x14ac:dyDescent="0.2">
      <c r="A1457" s="3"/>
      <c r="G1457" s="3"/>
      <c r="H1457" s="3"/>
      <c r="I1457" s="3"/>
    </row>
    <row r="1458" spans="1:9" x14ac:dyDescent="0.2">
      <c r="A1458" s="3"/>
      <c r="G1458" s="3"/>
      <c r="H1458" s="3"/>
      <c r="I1458" s="3"/>
    </row>
    <row r="1459" spans="1:9" x14ac:dyDescent="0.2">
      <c r="A1459" s="3"/>
      <c r="G1459" s="3"/>
      <c r="H1459" s="3"/>
      <c r="I1459" s="3"/>
    </row>
    <row r="1460" spans="1:9" x14ac:dyDescent="0.2">
      <c r="A1460" s="3"/>
      <c r="G1460" s="3"/>
      <c r="H1460" s="3"/>
      <c r="I1460" s="3"/>
    </row>
    <row r="1461" spans="1:9" x14ac:dyDescent="0.2">
      <c r="A1461" s="3"/>
      <c r="G1461" s="3"/>
      <c r="H1461" s="3"/>
      <c r="I1461" s="3"/>
    </row>
    <row r="1462" spans="1:9" x14ac:dyDescent="0.2">
      <c r="A1462" s="3"/>
      <c r="G1462" s="3"/>
      <c r="H1462" s="3"/>
      <c r="I1462" s="3"/>
    </row>
    <row r="1463" spans="1:9" x14ac:dyDescent="0.2">
      <c r="A1463" s="3"/>
      <c r="G1463" s="3"/>
      <c r="H1463" s="3"/>
      <c r="I1463" s="3"/>
    </row>
    <row r="1464" spans="1:9" x14ac:dyDescent="0.2">
      <c r="A1464" s="3"/>
      <c r="G1464" s="3"/>
      <c r="H1464" s="3"/>
      <c r="I1464" s="3"/>
    </row>
    <row r="1465" spans="1:9" x14ac:dyDescent="0.2">
      <c r="A1465" s="3"/>
      <c r="G1465" s="3"/>
      <c r="H1465" s="3"/>
      <c r="I1465" s="3"/>
    </row>
    <row r="1466" spans="1:9" x14ac:dyDescent="0.2">
      <c r="A1466" s="3"/>
      <c r="G1466" s="3"/>
      <c r="H1466" s="3"/>
      <c r="I1466" s="3"/>
    </row>
    <row r="1467" spans="1:9" x14ac:dyDescent="0.2">
      <c r="A1467" s="3"/>
      <c r="G1467" s="3"/>
      <c r="H1467" s="3"/>
      <c r="I1467" s="3"/>
    </row>
    <row r="1468" spans="1:9" x14ac:dyDescent="0.2">
      <c r="A1468" s="3"/>
      <c r="G1468" s="3"/>
      <c r="H1468" s="3"/>
      <c r="I1468" s="3"/>
    </row>
    <row r="1469" spans="1:9" x14ac:dyDescent="0.2">
      <c r="A1469" s="3"/>
      <c r="G1469" s="3"/>
      <c r="H1469" s="3"/>
      <c r="I1469" s="3"/>
    </row>
    <row r="1470" spans="1:9" x14ac:dyDescent="0.2">
      <c r="A1470" s="3"/>
      <c r="G1470" s="3"/>
      <c r="H1470" s="3"/>
      <c r="I1470" s="3"/>
    </row>
    <row r="1471" spans="1:9" x14ac:dyDescent="0.2">
      <c r="A1471" s="3"/>
      <c r="G1471" s="3"/>
      <c r="H1471" s="3"/>
      <c r="I1471" s="3"/>
    </row>
    <row r="1472" spans="1:9" x14ac:dyDescent="0.2">
      <c r="A1472" s="3"/>
      <c r="G1472" s="3"/>
      <c r="H1472" s="3"/>
      <c r="I1472" s="3"/>
    </row>
    <row r="1473" spans="1:9" x14ac:dyDescent="0.2">
      <c r="A1473" s="3"/>
      <c r="G1473" s="3"/>
      <c r="H1473" s="3"/>
      <c r="I1473" s="3"/>
    </row>
    <row r="1474" spans="1:9" x14ac:dyDescent="0.2">
      <c r="A1474" s="3"/>
      <c r="G1474" s="3"/>
      <c r="H1474" s="3"/>
      <c r="I1474" s="3"/>
    </row>
    <row r="1475" spans="1:9" x14ac:dyDescent="0.2">
      <c r="A1475" s="3"/>
      <c r="G1475" s="3"/>
      <c r="H1475" s="3"/>
      <c r="I1475" s="3"/>
    </row>
    <row r="1476" spans="1:9" x14ac:dyDescent="0.2">
      <c r="A1476" s="3"/>
      <c r="G1476" s="3"/>
      <c r="H1476" s="3"/>
      <c r="I1476" s="3"/>
    </row>
    <row r="1477" spans="1:9" x14ac:dyDescent="0.2">
      <c r="A1477" s="3"/>
      <c r="G1477" s="3"/>
      <c r="H1477" s="3"/>
      <c r="I1477" s="3"/>
    </row>
    <row r="1478" spans="1:9" x14ac:dyDescent="0.2">
      <c r="A1478" s="3"/>
      <c r="G1478" s="3"/>
      <c r="H1478" s="3"/>
      <c r="I1478" s="3"/>
    </row>
    <row r="1479" spans="1:9" x14ac:dyDescent="0.2">
      <c r="A1479" s="3"/>
      <c r="G1479" s="3"/>
      <c r="H1479" s="3"/>
      <c r="I1479" s="3"/>
    </row>
    <row r="1480" spans="1:9" x14ac:dyDescent="0.2">
      <c r="A1480" s="3"/>
      <c r="G1480" s="3"/>
      <c r="H1480" s="3"/>
      <c r="I1480" s="3"/>
    </row>
    <row r="1481" spans="1:9" x14ac:dyDescent="0.2">
      <c r="A1481" s="3"/>
      <c r="G1481" s="3"/>
      <c r="H1481" s="3"/>
      <c r="I1481" s="3"/>
    </row>
    <row r="1482" spans="1:9" x14ac:dyDescent="0.2">
      <c r="A1482" s="3"/>
      <c r="G1482" s="3"/>
      <c r="H1482" s="3"/>
      <c r="I1482" s="3"/>
    </row>
    <row r="1483" spans="1:9" x14ac:dyDescent="0.2">
      <c r="A1483" s="3"/>
      <c r="G1483" s="3"/>
      <c r="H1483" s="3"/>
      <c r="I1483" s="3"/>
    </row>
    <row r="1484" spans="1:9" x14ac:dyDescent="0.2">
      <c r="A1484" s="3"/>
      <c r="G1484" s="3"/>
      <c r="H1484" s="3"/>
      <c r="I1484" s="3"/>
    </row>
    <row r="1485" spans="1:9" x14ac:dyDescent="0.2">
      <c r="A1485" s="3"/>
      <c r="G1485" s="3"/>
      <c r="H1485" s="3"/>
      <c r="I1485" s="3"/>
    </row>
    <row r="1486" spans="1:9" x14ac:dyDescent="0.2">
      <c r="A1486" s="3"/>
      <c r="G1486" s="3"/>
      <c r="H1486" s="3"/>
      <c r="I1486" s="3"/>
    </row>
    <row r="1487" spans="1:9" x14ac:dyDescent="0.2">
      <c r="A1487" s="3"/>
      <c r="G1487" s="3"/>
      <c r="H1487" s="3"/>
      <c r="I1487" s="3"/>
    </row>
    <row r="1488" spans="1:9" x14ac:dyDescent="0.2">
      <c r="A1488" s="3"/>
      <c r="G1488" s="3"/>
      <c r="H1488" s="3"/>
      <c r="I1488" s="3"/>
    </row>
    <row r="1489" spans="1:9" x14ac:dyDescent="0.2">
      <c r="A1489" s="3"/>
      <c r="G1489" s="3"/>
      <c r="H1489" s="3"/>
      <c r="I1489" s="3"/>
    </row>
    <row r="1490" spans="1:9" x14ac:dyDescent="0.2">
      <c r="A1490" s="3"/>
      <c r="G1490" s="3"/>
      <c r="H1490" s="3"/>
      <c r="I1490" s="3"/>
    </row>
    <row r="1491" spans="1:9" x14ac:dyDescent="0.2">
      <c r="A1491" s="3"/>
      <c r="G1491" s="3"/>
      <c r="H1491" s="3"/>
      <c r="I1491" s="3"/>
    </row>
    <row r="1492" spans="1:9" x14ac:dyDescent="0.2">
      <c r="A1492" s="3"/>
      <c r="G1492" s="3"/>
      <c r="H1492" s="3"/>
      <c r="I1492" s="3"/>
    </row>
    <row r="1493" spans="1:9" x14ac:dyDescent="0.2">
      <c r="A1493" s="3"/>
      <c r="G1493" s="3"/>
      <c r="H1493" s="3"/>
      <c r="I1493" s="3"/>
    </row>
    <row r="1494" spans="1:9" x14ac:dyDescent="0.2">
      <c r="A1494" s="3"/>
      <c r="G1494" s="3"/>
      <c r="H1494" s="3"/>
      <c r="I1494" s="3"/>
    </row>
    <row r="1495" spans="1:9" x14ac:dyDescent="0.2">
      <c r="A1495" s="3"/>
      <c r="G1495" s="3"/>
      <c r="H1495" s="3"/>
      <c r="I1495" s="3"/>
    </row>
    <row r="1496" spans="1:9" x14ac:dyDescent="0.2">
      <c r="A1496" s="3"/>
      <c r="G1496" s="3"/>
      <c r="H1496" s="3"/>
      <c r="I1496" s="3"/>
    </row>
    <row r="1497" spans="1:9" x14ac:dyDescent="0.2">
      <c r="A1497" s="3"/>
      <c r="G1497" s="3"/>
      <c r="H1497" s="3"/>
      <c r="I1497" s="3"/>
    </row>
    <row r="1498" spans="1:9" x14ac:dyDescent="0.2">
      <c r="A1498" s="3"/>
      <c r="G1498" s="3"/>
      <c r="H1498" s="3"/>
      <c r="I1498" s="3"/>
    </row>
    <row r="1499" spans="1:9" x14ac:dyDescent="0.2">
      <c r="A1499" s="3"/>
      <c r="G1499" s="3"/>
      <c r="H1499" s="3"/>
      <c r="I1499" s="3"/>
    </row>
    <row r="1500" spans="1:9" x14ac:dyDescent="0.2">
      <c r="A1500" s="3"/>
      <c r="G1500" s="3"/>
      <c r="H1500" s="3"/>
      <c r="I1500" s="3"/>
    </row>
    <row r="1501" spans="1:9" x14ac:dyDescent="0.2">
      <c r="A1501" s="3"/>
      <c r="G1501" s="3"/>
      <c r="H1501" s="3"/>
      <c r="I1501" s="3"/>
    </row>
    <row r="1502" spans="1:9" x14ac:dyDescent="0.2">
      <c r="A1502" s="3"/>
      <c r="G1502" s="3"/>
      <c r="H1502" s="3"/>
      <c r="I1502" s="3"/>
    </row>
    <row r="1503" spans="1:9" x14ac:dyDescent="0.2">
      <c r="A1503" s="3"/>
      <c r="G1503" s="3"/>
      <c r="H1503" s="3"/>
      <c r="I1503" s="3"/>
    </row>
    <row r="1504" spans="1:9" x14ac:dyDescent="0.2">
      <c r="A1504" s="3"/>
      <c r="G1504" s="3"/>
      <c r="H1504" s="3"/>
      <c r="I1504" s="3"/>
    </row>
    <row r="1505" spans="1:9" x14ac:dyDescent="0.2">
      <c r="A1505" s="3"/>
      <c r="G1505" s="3"/>
      <c r="H1505" s="3"/>
      <c r="I1505" s="3"/>
    </row>
    <row r="1506" spans="1:9" x14ac:dyDescent="0.2">
      <c r="A1506" s="3"/>
      <c r="G1506" s="3"/>
      <c r="H1506" s="3"/>
      <c r="I1506" s="3"/>
    </row>
    <row r="1507" spans="1:9" x14ac:dyDescent="0.2">
      <c r="A1507" s="3"/>
      <c r="G1507" s="3"/>
      <c r="H1507" s="3"/>
      <c r="I1507" s="3"/>
    </row>
    <row r="1508" spans="1:9" x14ac:dyDescent="0.2">
      <c r="A1508" s="3"/>
      <c r="G1508" s="3"/>
      <c r="H1508" s="3"/>
      <c r="I1508" s="3"/>
    </row>
    <row r="1509" spans="1:9" x14ac:dyDescent="0.2">
      <c r="A1509" s="3"/>
      <c r="G1509" s="3"/>
      <c r="H1509" s="3"/>
      <c r="I1509" s="3"/>
    </row>
    <row r="1510" spans="1:9" x14ac:dyDescent="0.2">
      <c r="A1510" s="3"/>
      <c r="G1510" s="3"/>
      <c r="H1510" s="3"/>
      <c r="I1510" s="3"/>
    </row>
    <row r="1511" spans="1:9" x14ac:dyDescent="0.2">
      <c r="A1511" s="3"/>
      <c r="G1511" s="3"/>
      <c r="H1511" s="3"/>
      <c r="I1511" s="3"/>
    </row>
    <row r="1512" spans="1:9" x14ac:dyDescent="0.2">
      <c r="A1512" s="3"/>
      <c r="G1512" s="3"/>
      <c r="H1512" s="3"/>
      <c r="I1512" s="3"/>
    </row>
    <row r="1513" spans="1:9" x14ac:dyDescent="0.2">
      <c r="A1513" s="3"/>
      <c r="G1513" s="3"/>
      <c r="H1513" s="3"/>
      <c r="I1513" s="3"/>
    </row>
    <row r="1514" spans="1:9" x14ac:dyDescent="0.2">
      <c r="A1514" s="3"/>
      <c r="G1514" s="3"/>
      <c r="H1514" s="3"/>
      <c r="I1514" s="3"/>
    </row>
    <row r="1515" spans="1:9" x14ac:dyDescent="0.2">
      <c r="A1515" s="3"/>
      <c r="G1515" s="3"/>
      <c r="H1515" s="3"/>
      <c r="I1515" s="3"/>
    </row>
    <row r="1516" spans="1:9" x14ac:dyDescent="0.2">
      <c r="A1516" s="3"/>
      <c r="G1516" s="3"/>
      <c r="H1516" s="3"/>
      <c r="I1516" s="3"/>
    </row>
    <row r="1517" spans="1:9" x14ac:dyDescent="0.2">
      <c r="A1517" s="3"/>
      <c r="G1517" s="3"/>
      <c r="H1517" s="3"/>
      <c r="I1517" s="3"/>
    </row>
    <row r="1518" spans="1:9" x14ac:dyDescent="0.2">
      <c r="A1518" s="3"/>
      <c r="G1518" s="3"/>
      <c r="H1518" s="3"/>
      <c r="I1518" s="3"/>
    </row>
    <row r="1519" spans="1:9" x14ac:dyDescent="0.2">
      <c r="A1519" s="3"/>
      <c r="G1519" s="3"/>
      <c r="H1519" s="3"/>
      <c r="I1519" s="3"/>
    </row>
    <row r="1520" spans="1:9" x14ac:dyDescent="0.2">
      <c r="A1520" s="3"/>
      <c r="G1520" s="3"/>
      <c r="H1520" s="3"/>
      <c r="I1520" s="3"/>
    </row>
    <row r="1521" spans="1:9" x14ac:dyDescent="0.2">
      <c r="A1521" s="3"/>
      <c r="G1521" s="3"/>
      <c r="H1521" s="3"/>
      <c r="I1521" s="3"/>
    </row>
    <row r="1522" spans="1:9" x14ac:dyDescent="0.2">
      <c r="A1522" s="3"/>
      <c r="G1522" s="3"/>
      <c r="H1522" s="3"/>
      <c r="I1522" s="3"/>
    </row>
    <row r="1523" spans="1:9" x14ac:dyDescent="0.2">
      <c r="A1523" s="3"/>
      <c r="G1523" s="3"/>
      <c r="H1523" s="3"/>
      <c r="I1523" s="3"/>
    </row>
    <row r="1524" spans="1:9" x14ac:dyDescent="0.2">
      <c r="A1524" s="3"/>
      <c r="G1524" s="3"/>
      <c r="H1524" s="3"/>
      <c r="I1524" s="3"/>
    </row>
    <row r="1525" spans="1:9" x14ac:dyDescent="0.2">
      <c r="A1525" s="3"/>
      <c r="G1525" s="3"/>
      <c r="H1525" s="3"/>
      <c r="I1525" s="3"/>
    </row>
    <row r="1526" spans="1:9" x14ac:dyDescent="0.2">
      <c r="A1526" s="3"/>
      <c r="G1526" s="3"/>
      <c r="H1526" s="3"/>
      <c r="I1526" s="3"/>
    </row>
    <row r="1527" spans="1:9" x14ac:dyDescent="0.2">
      <c r="A1527" s="3"/>
      <c r="G1527" s="3"/>
      <c r="H1527" s="3"/>
      <c r="I1527" s="3"/>
    </row>
    <row r="1528" spans="1:9" x14ac:dyDescent="0.2">
      <c r="A1528" s="3"/>
      <c r="G1528" s="3"/>
      <c r="H1528" s="3"/>
      <c r="I1528" s="3"/>
    </row>
    <row r="1529" spans="1:9" x14ac:dyDescent="0.2">
      <c r="A1529" s="3"/>
      <c r="G1529" s="3"/>
      <c r="H1529" s="3"/>
      <c r="I1529" s="3"/>
    </row>
    <row r="1530" spans="1:9" x14ac:dyDescent="0.2">
      <c r="A1530" s="3"/>
      <c r="G1530" s="3"/>
      <c r="H1530" s="3"/>
      <c r="I1530" s="3"/>
    </row>
    <row r="1531" spans="1:9" x14ac:dyDescent="0.2">
      <c r="A1531" s="3"/>
      <c r="G1531" s="3"/>
      <c r="H1531" s="3"/>
      <c r="I1531" s="3"/>
    </row>
    <row r="1532" spans="1:9" x14ac:dyDescent="0.2">
      <c r="A1532" s="3"/>
      <c r="G1532" s="3"/>
      <c r="H1532" s="3"/>
      <c r="I1532" s="3"/>
    </row>
    <row r="1533" spans="1:9" x14ac:dyDescent="0.2">
      <c r="A1533" s="3"/>
      <c r="G1533" s="3"/>
      <c r="H1533" s="3"/>
      <c r="I1533" s="3"/>
    </row>
    <row r="1534" spans="1:9" x14ac:dyDescent="0.2">
      <c r="A1534" s="3"/>
      <c r="G1534" s="3"/>
      <c r="H1534" s="3"/>
      <c r="I1534" s="3"/>
    </row>
    <row r="1535" spans="1:9" x14ac:dyDescent="0.2">
      <c r="A1535" s="3"/>
      <c r="G1535" s="3"/>
      <c r="H1535" s="3"/>
      <c r="I1535" s="3"/>
    </row>
    <row r="1536" spans="1:9" x14ac:dyDescent="0.2">
      <c r="A1536" s="3"/>
      <c r="G1536" s="3"/>
      <c r="H1536" s="3"/>
      <c r="I1536" s="3"/>
    </row>
    <row r="1537" spans="1:9" x14ac:dyDescent="0.2">
      <c r="A1537" s="3"/>
      <c r="G1537" s="3"/>
      <c r="H1537" s="3"/>
      <c r="I1537" s="3"/>
    </row>
    <row r="1538" spans="1:9" x14ac:dyDescent="0.2">
      <c r="A1538" s="3"/>
      <c r="G1538" s="3"/>
      <c r="H1538" s="3"/>
      <c r="I1538" s="3"/>
    </row>
    <row r="1539" spans="1:9" x14ac:dyDescent="0.2">
      <c r="A1539" s="3"/>
      <c r="G1539" s="3"/>
      <c r="H1539" s="3"/>
      <c r="I1539" s="3"/>
    </row>
    <row r="1540" spans="1:9" x14ac:dyDescent="0.2">
      <c r="A1540" s="3"/>
      <c r="G1540" s="3"/>
      <c r="H1540" s="3"/>
      <c r="I1540" s="3"/>
    </row>
    <row r="1541" spans="1:9" x14ac:dyDescent="0.2">
      <c r="A1541" s="3"/>
      <c r="G1541" s="3"/>
      <c r="H1541" s="3"/>
      <c r="I1541" s="3"/>
    </row>
    <row r="1542" spans="1:9" x14ac:dyDescent="0.2">
      <c r="A1542" s="3"/>
      <c r="G1542" s="3"/>
      <c r="H1542" s="3"/>
      <c r="I1542" s="3"/>
    </row>
    <row r="1543" spans="1:9" x14ac:dyDescent="0.2">
      <c r="A1543" s="3"/>
      <c r="G1543" s="3"/>
      <c r="H1543" s="3"/>
      <c r="I1543" s="3"/>
    </row>
    <row r="1544" spans="1:9" x14ac:dyDescent="0.2">
      <c r="A1544" s="3"/>
      <c r="G1544" s="3"/>
      <c r="H1544" s="3"/>
      <c r="I1544" s="3"/>
    </row>
    <row r="1545" spans="1:9" x14ac:dyDescent="0.2">
      <c r="A1545" s="3"/>
      <c r="G1545" s="3"/>
      <c r="H1545" s="3"/>
      <c r="I1545" s="3"/>
    </row>
    <row r="1546" spans="1:9" x14ac:dyDescent="0.2">
      <c r="A1546" s="3"/>
      <c r="G1546" s="3"/>
      <c r="H1546" s="3"/>
      <c r="I1546" s="3"/>
    </row>
    <row r="1547" spans="1:9" x14ac:dyDescent="0.2">
      <c r="A1547" s="3"/>
      <c r="G1547" s="3"/>
      <c r="H1547" s="3"/>
      <c r="I1547" s="3"/>
    </row>
    <row r="1548" spans="1:9" x14ac:dyDescent="0.2">
      <c r="A1548" s="3"/>
      <c r="G1548" s="3"/>
      <c r="H1548" s="3"/>
      <c r="I1548" s="3"/>
    </row>
    <row r="1549" spans="1:9" x14ac:dyDescent="0.2">
      <c r="A1549" s="3"/>
      <c r="G1549" s="3"/>
      <c r="H1549" s="3"/>
      <c r="I1549" s="3"/>
    </row>
    <row r="1550" spans="1:9" x14ac:dyDescent="0.2">
      <c r="A1550" s="3"/>
      <c r="G1550" s="3"/>
      <c r="H1550" s="3"/>
      <c r="I1550" s="3"/>
    </row>
    <row r="1551" spans="1:9" x14ac:dyDescent="0.2">
      <c r="A1551" s="3"/>
      <c r="G1551" s="3"/>
      <c r="H1551" s="3"/>
      <c r="I1551" s="3"/>
    </row>
    <row r="1552" spans="1:9" x14ac:dyDescent="0.2">
      <c r="A1552" s="3"/>
      <c r="G1552" s="3"/>
      <c r="H1552" s="3"/>
      <c r="I1552" s="3"/>
    </row>
    <row r="1553" spans="1:9" x14ac:dyDescent="0.2">
      <c r="A1553" s="3"/>
      <c r="G1553" s="3"/>
      <c r="H1553" s="3"/>
      <c r="I1553" s="3"/>
    </row>
    <row r="1554" spans="1:9" x14ac:dyDescent="0.2">
      <c r="A1554" s="3"/>
      <c r="G1554" s="3"/>
      <c r="H1554" s="3"/>
      <c r="I1554" s="3"/>
    </row>
    <row r="1555" spans="1:9" x14ac:dyDescent="0.2">
      <c r="A1555" s="3"/>
      <c r="G1555" s="3"/>
      <c r="H1555" s="3"/>
      <c r="I1555" s="3"/>
    </row>
    <row r="1556" spans="1:9" x14ac:dyDescent="0.2">
      <c r="A1556" s="3"/>
      <c r="G1556" s="3"/>
      <c r="H1556" s="3"/>
      <c r="I1556" s="3"/>
    </row>
    <row r="1557" spans="1:9" x14ac:dyDescent="0.2">
      <c r="A1557" s="3"/>
      <c r="G1557" s="3"/>
      <c r="H1557" s="3"/>
      <c r="I1557" s="3"/>
    </row>
    <row r="1558" spans="1:9" x14ac:dyDescent="0.2">
      <c r="A1558" s="3"/>
      <c r="G1558" s="3"/>
      <c r="H1558" s="3"/>
      <c r="I1558" s="3"/>
    </row>
    <row r="1559" spans="1:9" x14ac:dyDescent="0.2">
      <c r="A1559" s="3"/>
      <c r="G1559" s="3"/>
      <c r="H1559" s="3"/>
      <c r="I1559" s="3"/>
    </row>
    <row r="1560" spans="1:9" x14ac:dyDescent="0.2">
      <c r="A1560" s="3"/>
      <c r="G1560" s="3"/>
      <c r="H1560" s="3"/>
      <c r="I1560" s="3"/>
    </row>
    <row r="1561" spans="1:9" x14ac:dyDescent="0.2">
      <c r="A1561" s="3"/>
      <c r="G1561" s="3"/>
      <c r="H1561" s="3"/>
      <c r="I1561" s="3"/>
    </row>
    <row r="1562" spans="1:9" x14ac:dyDescent="0.2">
      <c r="A1562" s="3"/>
      <c r="G1562" s="3"/>
      <c r="H1562" s="3"/>
      <c r="I1562" s="3"/>
    </row>
    <row r="1563" spans="1:9" x14ac:dyDescent="0.2">
      <c r="A1563" s="3"/>
      <c r="G1563" s="3"/>
      <c r="H1563" s="3"/>
      <c r="I1563" s="3"/>
    </row>
    <row r="1564" spans="1:9" x14ac:dyDescent="0.2">
      <c r="A1564" s="3"/>
      <c r="G1564" s="3"/>
      <c r="H1564" s="3"/>
      <c r="I1564" s="3"/>
    </row>
    <row r="1565" spans="1:9" x14ac:dyDescent="0.2">
      <c r="A1565" s="3"/>
      <c r="G1565" s="3"/>
      <c r="H1565" s="3"/>
      <c r="I1565" s="3"/>
    </row>
    <row r="1566" spans="1:9" x14ac:dyDescent="0.2">
      <c r="A1566" s="3"/>
      <c r="G1566" s="3"/>
      <c r="H1566" s="3"/>
      <c r="I1566" s="3"/>
    </row>
    <row r="1567" spans="1:9" x14ac:dyDescent="0.2">
      <c r="A1567" s="3"/>
      <c r="G1567" s="3"/>
      <c r="H1567" s="3"/>
      <c r="I1567" s="3"/>
    </row>
    <row r="1568" spans="1:9" x14ac:dyDescent="0.2">
      <c r="A1568" s="3"/>
      <c r="G1568" s="3"/>
      <c r="H1568" s="3"/>
      <c r="I1568" s="3"/>
    </row>
    <row r="1569" spans="1:9" x14ac:dyDescent="0.2">
      <c r="A1569" s="3"/>
      <c r="G1569" s="3"/>
      <c r="H1569" s="3"/>
      <c r="I1569" s="3"/>
    </row>
    <row r="1570" spans="1:9" x14ac:dyDescent="0.2">
      <c r="A1570" s="3"/>
      <c r="G1570" s="3"/>
      <c r="H1570" s="3"/>
      <c r="I1570" s="3"/>
    </row>
    <row r="1571" spans="1:9" x14ac:dyDescent="0.2">
      <c r="A1571" s="3"/>
      <c r="G1571" s="3"/>
      <c r="H1571" s="3"/>
      <c r="I1571" s="3"/>
    </row>
    <row r="1572" spans="1:9" x14ac:dyDescent="0.2">
      <c r="A1572" s="3"/>
      <c r="G1572" s="3"/>
      <c r="H1572" s="3"/>
      <c r="I1572" s="3"/>
    </row>
    <row r="1573" spans="1:9" x14ac:dyDescent="0.2">
      <c r="A1573" s="3"/>
      <c r="G1573" s="3"/>
      <c r="H1573" s="3"/>
      <c r="I1573" s="3"/>
    </row>
    <row r="1574" spans="1:9" x14ac:dyDescent="0.2">
      <c r="A1574" s="3"/>
      <c r="G1574" s="3"/>
      <c r="H1574" s="3"/>
      <c r="I1574" s="3"/>
    </row>
    <row r="1575" spans="1:9" x14ac:dyDescent="0.2">
      <c r="A1575" s="3"/>
      <c r="G1575" s="3"/>
      <c r="H1575" s="3"/>
      <c r="I1575" s="3"/>
    </row>
    <row r="1576" spans="1:9" x14ac:dyDescent="0.2">
      <c r="A1576" s="3"/>
      <c r="G1576" s="3"/>
      <c r="H1576" s="3"/>
      <c r="I1576" s="3"/>
    </row>
    <row r="1577" spans="1:9" x14ac:dyDescent="0.2">
      <c r="A1577" s="3"/>
      <c r="G1577" s="3"/>
      <c r="H1577" s="3"/>
      <c r="I1577" s="3"/>
    </row>
    <row r="1578" spans="1:9" x14ac:dyDescent="0.2">
      <c r="A1578" s="3"/>
      <c r="G1578" s="3"/>
      <c r="H1578" s="3"/>
      <c r="I1578" s="3"/>
    </row>
    <row r="1579" spans="1:9" x14ac:dyDescent="0.2">
      <c r="A1579" s="3"/>
      <c r="G1579" s="3"/>
      <c r="H1579" s="3"/>
      <c r="I1579" s="3"/>
    </row>
    <row r="1580" spans="1:9" x14ac:dyDescent="0.2">
      <c r="A1580" s="3"/>
      <c r="G1580" s="3"/>
      <c r="H1580" s="3"/>
      <c r="I1580" s="3"/>
    </row>
    <row r="1581" spans="1:9" x14ac:dyDescent="0.2">
      <c r="A1581" s="3"/>
      <c r="G1581" s="3"/>
      <c r="H1581" s="3"/>
      <c r="I1581" s="3"/>
    </row>
    <row r="1582" spans="1:9" x14ac:dyDescent="0.2">
      <c r="A1582" s="3"/>
      <c r="G1582" s="3"/>
      <c r="H1582" s="3"/>
      <c r="I1582" s="3"/>
    </row>
    <row r="1583" spans="1:9" x14ac:dyDescent="0.2">
      <c r="A1583" s="3"/>
      <c r="G1583" s="3"/>
      <c r="H1583" s="3"/>
      <c r="I1583" s="3"/>
    </row>
    <row r="1584" spans="1:9" x14ac:dyDescent="0.2">
      <c r="A1584" s="3"/>
      <c r="G1584" s="3"/>
      <c r="H1584" s="3"/>
      <c r="I1584" s="3"/>
    </row>
    <row r="1585" spans="1:9" x14ac:dyDescent="0.2">
      <c r="A1585" s="3"/>
      <c r="G1585" s="3"/>
      <c r="H1585" s="3"/>
      <c r="I1585" s="3"/>
    </row>
    <row r="1586" spans="1:9" x14ac:dyDescent="0.2">
      <c r="A1586" s="3"/>
      <c r="G1586" s="3"/>
      <c r="H1586" s="3"/>
      <c r="I1586" s="3"/>
    </row>
    <row r="1587" spans="1:9" x14ac:dyDescent="0.2">
      <c r="A1587" s="3"/>
      <c r="G1587" s="3"/>
      <c r="H1587" s="3"/>
      <c r="I1587" s="3"/>
    </row>
    <row r="1588" spans="1:9" x14ac:dyDescent="0.2">
      <c r="A1588" s="3"/>
      <c r="G1588" s="3"/>
      <c r="H1588" s="3"/>
      <c r="I1588" s="3"/>
    </row>
    <row r="1589" spans="1:9" x14ac:dyDescent="0.2">
      <c r="A1589" s="3"/>
      <c r="G1589" s="3"/>
      <c r="H1589" s="3"/>
      <c r="I1589" s="3"/>
    </row>
    <row r="1590" spans="1:9" x14ac:dyDescent="0.2">
      <c r="A1590" s="3"/>
      <c r="G1590" s="3"/>
      <c r="H1590" s="3"/>
      <c r="I1590" s="3"/>
    </row>
    <row r="1591" spans="1:9" x14ac:dyDescent="0.2">
      <c r="A1591" s="3"/>
      <c r="G1591" s="3"/>
      <c r="H1591" s="3"/>
      <c r="I1591" s="3"/>
    </row>
    <row r="1592" spans="1:9" x14ac:dyDescent="0.2">
      <c r="A1592" s="3"/>
      <c r="G1592" s="3"/>
      <c r="H1592" s="3"/>
      <c r="I1592" s="3"/>
    </row>
    <row r="1593" spans="1:9" x14ac:dyDescent="0.2">
      <c r="A1593" s="3"/>
      <c r="G1593" s="3"/>
      <c r="H1593" s="3"/>
      <c r="I1593" s="3"/>
    </row>
    <row r="1594" spans="1:9" x14ac:dyDescent="0.2">
      <c r="A1594" s="3"/>
      <c r="G1594" s="3"/>
      <c r="H1594" s="3"/>
      <c r="I1594" s="3"/>
    </row>
    <row r="1595" spans="1:9" x14ac:dyDescent="0.2">
      <c r="A1595" s="3"/>
      <c r="G1595" s="3"/>
      <c r="H1595" s="3"/>
      <c r="I1595" s="3"/>
    </row>
    <row r="1596" spans="1:9" x14ac:dyDescent="0.2">
      <c r="A1596" s="3"/>
      <c r="G1596" s="3"/>
      <c r="H1596" s="3"/>
      <c r="I1596" s="3"/>
    </row>
    <row r="1597" spans="1:9" x14ac:dyDescent="0.2">
      <c r="A1597" s="3"/>
      <c r="G1597" s="3"/>
      <c r="H1597" s="3"/>
      <c r="I1597" s="3"/>
    </row>
    <row r="1598" spans="1:9" x14ac:dyDescent="0.2">
      <c r="A1598" s="3"/>
      <c r="G1598" s="3"/>
      <c r="H1598" s="3"/>
      <c r="I1598" s="3"/>
    </row>
    <row r="1599" spans="1:9" x14ac:dyDescent="0.2">
      <c r="A1599" s="3"/>
      <c r="G1599" s="3"/>
      <c r="H1599" s="3"/>
      <c r="I1599" s="3"/>
    </row>
    <row r="1600" spans="1:9" x14ac:dyDescent="0.2">
      <c r="A1600" s="3"/>
      <c r="G1600" s="3"/>
      <c r="H1600" s="3"/>
      <c r="I1600" s="3"/>
    </row>
    <row r="1601" spans="1:9" x14ac:dyDescent="0.2">
      <c r="A1601" s="3"/>
      <c r="G1601" s="3"/>
      <c r="H1601" s="3"/>
      <c r="I1601" s="3"/>
    </row>
    <row r="1602" spans="1:9" x14ac:dyDescent="0.2">
      <c r="A1602" s="3"/>
      <c r="G1602" s="3"/>
      <c r="H1602" s="3"/>
      <c r="I1602" s="3"/>
    </row>
    <row r="1603" spans="1:9" x14ac:dyDescent="0.2">
      <c r="A1603" s="3"/>
      <c r="G1603" s="3"/>
      <c r="H1603" s="3"/>
      <c r="I1603" s="3"/>
    </row>
    <row r="1604" spans="1:9" x14ac:dyDescent="0.2">
      <c r="A1604" s="3"/>
      <c r="G1604" s="3"/>
      <c r="H1604" s="3"/>
      <c r="I1604" s="3"/>
    </row>
    <row r="1605" spans="1:9" x14ac:dyDescent="0.2">
      <c r="A1605" s="3"/>
      <c r="G1605" s="3"/>
      <c r="H1605" s="3"/>
      <c r="I1605" s="3"/>
    </row>
    <row r="1606" spans="1:9" x14ac:dyDescent="0.2">
      <c r="A1606" s="3"/>
      <c r="G1606" s="3"/>
      <c r="H1606" s="3"/>
      <c r="I1606" s="3"/>
    </row>
    <row r="1607" spans="1:9" x14ac:dyDescent="0.2">
      <c r="A1607" s="3"/>
      <c r="G1607" s="3"/>
      <c r="H1607" s="3"/>
      <c r="I1607" s="3"/>
    </row>
    <row r="1608" spans="1:9" x14ac:dyDescent="0.2">
      <c r="A1608" s="3"/>
      <c r="G1608" s="3"/>
      <c r="H1608" s="3"/>
      <c r="I1608" s="3"/>
    </row>
    <row r="1609" spans="1:9" x14ac:dyDescent="0.2">
      <c r="A1609" s="3"/>
      <c r="G1609" s="3"/>
      <c r="H1609" s="3"/>
      <c r="I1609" s="3"/>
    </row>
    <row r="1610" spans="1:9" x14ac:dyDescent="0.2">
      <c r="A1610" s="3"/>
      <c r="G1610" s="3"/>
      <c r="H1610" s="3"/>
      <c r="I1610" s="3"/>
    </row>
    <row r="1611" spans="1:9" x14ac:dyDescent="0.2">
      <c r="A1611" s="3"/>
      <c r="G1611" s="3"/>
      <c r="H1611" s="3"/>
      <c r="I1611" s="3"/>
    </row>
    <row r="1612" spans="1:9" x14ac:dyDescent="0.2">
      <c r="A1612" s="3"/>
      <c r="G1612" s="3"/>
      <c r="H1612" s="3"/>
      <c r="I1612" s="3"/>
    </row>
    <row r="1613" spans="1:9" x14ac:dyDescent="0.2">
      <c r="A1613" s="3"/>
      <c r="G1613" s="3"/>
      <c r="H1613" s="3"/>
      <c r="I1613" s="3"/>
    </row>
    <row r="1614" spans="1:9" x14ac:dyDescent="0.2">
      <c r="A1614" s="3"/>
      <c r="G1614" s="3"/>
      <c r="H1614" s="3"/>
      <c r="I1614" s="3"/>
    </row>
    <row r="1615" spans="1:9" x14ac:dyDescent="0.2">
      <c r="A1615" s="3"/>
      <c r="G1615" s="3"/>
      <c r="H1615" s="3"/>
      <c r="I1615" s="3"/>
    </row>
    <row r="1616" spans="1:9" x14ac:dyDescent="0.2">
      <c r="A1616" s="3"/>
      <c r="G1616" s="3"/>
      <c r="H1616" s="3"/>
      <c r="I1616" s="3"/>
    </row>
    <row r="1617" spans="1:9" x14ac:dyDescent="0.2">
      <c r="A1617" s="3"/>
      <c r="G1617" s="3"/>
      <c r="H1617" s="3"/>
      <c r="I1617" s="3"/>
    </row>
    <row r="1618" spans="1:9" x14ac:dyDescent="0.2">
      <c r="A1618" s="3"/>
      <c r="G1618" s="3"/>
      <c r="H1618" s="3"/>
      <c r="I1618" s="3"/>
    </row>
    <row r="1619" spans="1:9" x14ac:dyDescent="0.2">
      <c r="A1619" s="3"/>
      <c r="G1619" s="3"/>
      <c r="H1619" s="3"/>
      <c r="I1619" s="3"/>
    </row>
    <row r="1620" spans="1:9" x14ac:dyDescent="0.2">
      <c r="A1620" s="3"/>
      <c r="G1620" s="3"/>
      <c r="H1620" s="3"/>
      <c r="I1620" s="3"/>
    </row>
    <row r="1621" spans="1:9" x14ac:dyDescent="0.2">
      <c r="A1621" s="3"/>
      <c r="G1621" s="3"/>
      <c r="H1621" s="3"/>
      <c r="I1621" s="3"/>
    </row>
    <row r="1622" spans="1:9" x14ac:dyDescent="0.2">
      <c r="A1622" s="3"/>
      <c r="G1622" s="3"/>
      <c r="H1622" s="3"/>
      <c r="I1622" s="3"/>
    </row>
    <row r="1623" spans="1:9" x14ac:dyDescent="0.2">
      <c r="A1623" s="3"/>
      <c r="G1623" s="3"/>
      <c r="H1623" s="3"/>
      <c r="I1623" s="3"/>
    </row>
    <row r="1624" spans="1:9" x14ac:dyDescent="0.2">
      <c r="A1624" s="3"/>
      <c r="G1624" s="3"/>
      <c r="H1624" s="3"/>
      <c r="I1624" s="3"/>
    </row>
    <row r="1625" spans="1:9" x14ac:dyDescent="0.2">
      <c r="A1625" s="3"/>
      <c r="G1625" s="3"/>
      <c r="H1625" s="3"/>
      <c r="I1625" s="3"/>
    </row>
    <row r="1626" spans="1:9" x14ac:dyDescent="0.2">
      <c r="A1626" s="3"/>
      <c r="G1626" s="3"/>
      <c r="H1626" s="3"/>
      <c r="I1626" s="3"/>
    </row>
    <row r="1627" spans="1:9" x14ac:dyDescent="0.2">
      <c r="A1627" s="3"/>
      <c r="G1627" s="3"/>
      <c r="H1627" s="3"/>
      <c r="I1627" s="3"/>
    </row>
    <row r="1628" spans="1:9" x14ac:dyDescent="0.2">
      <c r="A1628" s="3"/>
      <c r="G1628" s="3"/>
      <c r="H1628" s="3"/>
      <c r="I1628" s="3"/>
    </row>
    <row r="1629" spans="1:9" x14ac:dyDescent="0.2">
      <c r="A1629" s="3"/>
      <c r="G1629" s="3"/>
      <c r="H1629" s="3"/>
      <c r="I1629" s="3"/>
    </row>
    <row r="1630" spans="1:9" x14ac:dyDescent="0.2">
      <c r="A1630" s="3"/>
      <c r="G1630" s="3"/>
      <c r="H1630" s="3"/>
      <c r="I1630" s="3"/>
    </row>
    <row r="1631" spans="1:9" x14ac:dyDescent="0.2">
      <c r="A1631" s="3"/>
      <c r="G1631" s="3"/>
      <c r="H1631" s="3"/>
      <c r="I1631" s="3"/>
    </row>
    <row r="1632" spans="1:9" x14ac:dyDescent="0.2">
      <c r="A1632" s="3"/>
      <c r="G1632" s="3"/>
      <c r="H1632" s="3"/>
      <c r="I1632" s="3"/>
    </row>
    <row r="1633" spans="1:9" x14ac:dyDescent="0.2">
      <c r="A1633" s="3"/>
      <c r="G1633" s="3"/>
      <c r="H1633" s="3"/>
      <c r="I1633" s="3"/>
    </row>
    <row r="1634" spans="1:9" x14ac:dyDescent="0.2">
      <c r="A1634" s="3"/>
      <c r="G1634" s="3"/>
      <c r="H1634" s="3"/>
      <c r="I1634" s="3"/>
    </row>
    <row r="1635" spans="1:9" x14ac:dyDescent="0.2">
      <c r="A1635" s="3"/>
      <c r="G1635" s="3"/>
      <c r="H1635" s="3"/>
      <c r="I1635" s="3"/>
    </row>
    <row r="1636" spans="1:9" x14ac:dyDescent="0.2">
      <c r="A1636" s="3"/>
      <c r="G1636" s="3"/>
      <c r="H1636" s="3"/>
      <c r="I1636" s="3"/>
    </row>
    <row r="1637" spans="1:9" x14ac:dyDescent="0.2">
      <c r="A1637" s="3"/>
      <c r="G1637" s="3"/>
      <c r="H1637" s="3"/>
      <c r="I1637" s="3"/>
    </row>
    <row r="1638" spans="1:9" x14ac:dyDescent="0.2">
      <c r="A1638" s="3"/>
      <c r="G1638" s="3"/>
      <c r="H1638" s="3"/>
      <c r="I1638" s="3"/>
    </row>
    <row r="1639" spans="1:9" x14ac:dyDescent="0.2">
      <c r="A1639" s="3"/>
      <c r="G1639" s="3"/>
      <c r="H1639" s="3"/>
      <c r="I1639" s="3"/>
    </row>
    <row r="1640" spans="1:9" x14ac:dyDescent="0.2">
      <c r="A1640" s="3"/>
      <c r="G1640" s="3"/>
      <c r="H1640" s="3"/>
      <c r="I1640" s="3"/>
    </row>
    <row r="1641" spans="1:9" x14ac:dyDescent="0.2">
      <c r="A1641" s="3"/>
      <c r="G1641" s="3"/>
      <c r="H1641" s="3"/>
      <c r="I1641" s="3"/>
    </row>
    <row r="1642" spans="1:9" x14ac:dyDescent="0.2">
      <c r="A1642" s="3"/>
      <c r="G1642" s="3"/>
      <c r="H1642" s="3"/>
      <c r="I1642" s="3"/>
    </row>
    <row r="1643" spans="1:9" x14ac:dyDescent="0.2">
      <c r="A1643" s="3"/>
      <c r="G1643" s="3"/>
      <c r="H1643" s="3"/>
      <c r="I1643" s="3"/>
    </row>
    <row r="1644" spans="1:9" x14ac:dyDescent="0.2">
      <c r="A1644" s="3"/>
      <c r="G1644" s="3"/>
      <c r="H1644" s="3"/>
      <c r="I1644" s="3"/>
    </row>
    <row r="1645" spans="1:9" x14ac:dyDescent="0.2">
      <c r="A1645" s="3"/>
      <c r="G1645" s="3"/>
      <c r="H1645" s="3"/>
      <c r="I1645" s="3"/>
    </row>
    <row r="1646" spans="1:9" x14ac:dyDescent="0.2">
      <c r="A1646" s="3"/>
      <c r="G1646" s="3"/>
      <c r="H1646" s="3"/>
      <c r="I1646" s="3"/>
    </row>
    <row r="1647" spans="1:9" x14ac:dyDescent="0.2">
      <c r="A1647" s="3"/>
      <c r="G1647" s="3"/>
      <c r="H1647" s="3"/>
      <c r="I1647" s="3"/>
    </row>
    <row r="1648" spans="1:9" x14ac:dyDescent="0.2">
      <c r="A1648" s="3"/>
      <c r="G1648" s="3"/>
      <c r="H1648" s="3"/>
      <c r="I1648" s="3"/>
    </row>
    <row r="1649" spans="1:9" x14ac:dyDescent="0.2">
      <c r="A1649" s="3"/>
      <c r="G1649" s="3"/>
      <c r="H1649" s="3"/>
      <c r="I1649" s="3"/>
    </row>
    <row r="1650" spans="1:9" x14ac:dyDescent="0.2">
      <c r="A1650" s="3"/>
      <c r="G1650" s="3"/>
      <c r="H1650" s="3"/>
      <c r="I1650" s="3"/>
    </row>
    <row r="1651" spans="1:9" x14ac:dyDescent="0.2">
      <c r="A1651" s="3"/>
      <c r="G1651" s="3"/>
      <c r="H1651" s="3"/>
      <c r="I1651" s="3"/>
    </row>
    <row r="1652" spans="1:9" x14ac:dyDescent="0.2">
      <c r="A1652" s="3"/>
      <c r="G1652" s="3"/>
      <c r="H1652" s="3"/>
      <c r="I1652" s="3"/>
    </row>
    <row r="1653" spans="1:9" x14ac:dyDescent="0.2">
      <c r="A1653" s="3"/>
      <c r="G1653" s="3"/>
      <c r="H1653" s="3"/>
      <c r="I1653" s="3"/>
    </row>
    <row r="1654" spans="1:9" x14ac:dyDescent="0.2">
      <c r="A1654" s="3"/>
      <c r="G1654" s="3"/>
      <c r="H1654" s="3"/>
      <c r="I1654" s="3"/>
    </row>
    <row r="1655" spans="1:9" x14ac:dyDescent="0.2">
      <c r="A1655" s="3"/>
      <c r="G1655" s="3"/>
      <c r="H1655" s="3"/>
      <c r="I1655" s="3"/>
    </row>
    <row r="1656" spans="1:9" x14ac:dyDescent="0.2">
      <c r="A1656" s="3"/>
      <c r="G1656" s="3"/>
      <c r="H1656" s="3"/>
      <c r="I1656" s="3"/>
    </row>
    <row r="1657" spans="1:9" x14ac:dyDescent="0.2">
      <c r="A1657" s="3"/>
      <c r="G1657" s="3"/>
      <c r="H1657" s="3"/>
      <c r="I1657" s="3"/>
    </row>
    <row r="1658" spans="1:9" x14ac:dyDescent="0.2">
      <c r="A1658" s="3"/>
      <c r="G1658" s="3"/>
      <c r="H1658" s="3"/>
      <c r="I1658" s="3"/>
    </row>
    <row r="1659" spans="1:9" x14ac:dyDescent="0.2">
      <c r="A1659" s="3"/>
      <c r="G1659" s="3"/>
      <c r="H1659" s="3"/>
      <c r="I1659" s="3"/>
    </row>
    <row r="1660" spans="1:9" x14ac:dyDescent="0.2">
      <c r="A1660" s="3"/>
      <c r="G1660" s="3"/>
      <c r="H1660" s="3"/>
      <c r="I1660" s="3"/>
    </row>
    <row r="1661" spans="1:9" x14ac:dyDescent="0.2">
      <c r="A1661" s="3"/>
      <c r="G1661" s="3"/>
      <c r="H1661" s="3"/>
      <c r="I1661" s="3"/>
    </row>
    <row r="1662" spans="1:9" x14ac:dyDescent="0.2">
      <c r="A1662" s="3"/>
      <c r="G1662" s="3"/>
      <c r="H1662" s="3"/>
      <c r="I1662" s="3"/>
    </row>
    <row r="1663" spans="1:9" x14ac:dyDescent="0.2">
      <c r="A1663" s="3"/>
      <c r="G1663" s="3"/>
      <c r="H1663" s="3"/>
      <c r="I1663" s="3"/>
    </row>
    <row r="1664" spans="1:9" x14ac:dyDescent="0.2">
      <c r="A1664" s="3"/>
      <c r="G1664" s="3"/>
      <c r="H1664" s="3"/>
      <c r="I1664" s="3"/>
    </row>
    <row r="1665" spans="1:9" x14ac:dyDescent="0.2">
      <c r="A1665" s="3"/>
      <c r="G1665" s="3"/>
      <c r="H1665" s="3"/>
      <c r="I1665" s="3"/>
    </row>
    <row r="1666" spans="1:9" x14ac:dyDescent="0.2">
      <c r="A1666" s="3"/>
      <c r="G1666" s="3"/>
      <c r="H1666" s="3"/>
      <c r="I1666" s="3"/>
    </row>
    <row r="1667" spans="1:9" x14ac:dyDescent="0.2">
      <c r="A1667" s="3"/>
      <c r="G1667" s="3"/>
      <c r="H1667" s="3"/>
      <c r="I1667" s="3"/>
    </row>
    <row r="1668" spans="1:9" x14ac:dyDescent="0.2">
      <c r="A1668" s="3"/>
      <c r="G1668" s="3"/>
      <c r="H1668" s="3"/>
      <c r="I1668" s="3"/>
    </row>
    <row r="1669" spans="1:9" x14ac:dyDescent="0.2">
      <c r="A1669" s="3"/>
      <c r="G1669" s="3"/>
      <c r="H1669" s="3"/>
      <c r="I1669" s="3"/>
    </row>
    <row r="1670" spans="1:9" x14ac:dyDescent="0.2">
      <c r="A1670" s="3"/>
      <c r="G1670" s="3"/>
      <c r="H1670" s="3"/>
      <c r="I1670" s="3"/>
    </row>
    <row r="1671" spans="1:9" x14ac:dyDescent="0.2">
      <c r="A1671" s="3"/>
      <c r="G1671" s="3"/>
      <c r="H1671" s="3"/>
      <c r="I1671" s="3"/>
    </row>
    <row r="1672" spans="1:9" x14ac:dyDescent="0.2">
      <c r="A1672" s="3"/>
      <c r="G1672" s="3"/>
      <c r="H1672" s="3"/>
      <c r="I1672" s="3"/>
    </row>
    <row r="1673" spans="1:9" x14ac:dyDescent="0.2">
      <c r="A1673" s="3"/>
      <c r="G1673" s="3"/>
      <c r="H1673" s="3"/>
      <c r="I1673" s="3"/>
    </row>
    <row r="1674" spans="1:9" x14ac:dyDescent="0.2">
      <c r="A1674" s="3"/>
      <c r="G1674" s="3"/>
      <c r="H1674" s="3"/>
      <c r="I1674" s="3"/>
    </row>
    <row r="1675" spans="1:9" x14ac:dyDescent="0.2">
      <c r="A1675" s="3"/>
      <c r="G1675" s="3"/>
      <c r="H1675" s="3"/>
      <c r="I1675" s="3"/>
    </row>
    <row r="1676" spans="1:9" x14ac:dyDescent="0.2">
      <c r="A1676" s="3"/>
      <c r="G1676" s="3"/>
      <c r="H1676" s="3"/>
      <c r="I1676" s="3"/>
    </row>
    <row r="1677" spans="1:9" x14ac:dyDescent="0.2">
      <c r="A1677" s="3"/>
      <c r="G1677" s="3"/>
      <c r="H1677" s="3"/>
      <c r="I1677" s="3"/>
    </row>
    <row r="1678" spans="1:9" x14ac:dyDescent="0.2">
      <c r="A1678" s="3"/>
      <c r="G1678" s="3"/>
      <c r="H1678" s="3"/>
      <c r="I1678" s="3"/>
    </row>
    <row r="1679" spans="1:9" x14ac:dyDescent="0.2">
      <c r="A1679" s="3"/>
      <c r="G1679" s="3"/>
      <c r="H1679" s="3"/>
      <c r="I1679" s="3"/>
    </row>
    <row r="1680" spans="1:9" x14ac:dyDescent="0.2">
      <c r="A1680" s="3"/>
      <c r="G1680" s="3"/>
      <c r="H1680" s="3"/>
      <c r="I1680" s="3"/>
    </row>
    <row r="1681" spans="1:9" x14ac:dyDescent="0.2">
      <c r="A1681" s="3"/>
      <c r="G1681" s="3"/>
      <c r="H1681" s="3"/>
      <c r="I1681" s="3"/>
    </row>
    <row r="1682" spans="1:9" x14ac:dyDescent="0.2">
      <c r="A1682" s="3"/>
      <c r="G1682" s="3"/>
      <c r="H1682" s="3"/>
      <c r="I1682" s="3"/>
    </row>
    <row r="1683" spans="1:9" x14ac:dyDescent="0.2">
      <c r="A1683" s="3"/>
      <c r="G1683" s="3"/>
      <c r="H1683" s="3"/>
      <c r="I1683" s="3"/>
    </row>
    <row r="1684" spans="1:9" x14ac:dyDescent="0.2">
      <c r="A1684" s="3"/>
      <c r="G1684" s="3"/>
      <c r="H1684" s="3"/>
      <c r="I1684" s="3"/>
    </row>
    <row r="1685" spans="1:9" x14ac:dyDescent="0.2">
      <c r="A1685" s="3"/>
      <c r="G1685" s="3"/>
      <c r="H1685" s="3"/>
      <c r="I1685" s="3"/>
    </row>
    <row r="1686" spans="1:9" x14ac:dyDescent="0.2">
      <c r="A1686" s="3"/>
      <c r="G1686" s="3"/>
      <c r="H1686" s="3"/>
      <c r="I1686" s="3"/>
    </row>
    <row r="1687" spans="1:9" x14ac:dyDescent="0.2">
      <c r="A1687" s="3"/>
      <c r="G1687" s="3"/>
      <c r="H1687" s="3"/>
      <c r="I1687" s="3"/>
    </row>
    <row r="1688" spans="1:9" x14ac:dyDescent="0.2">
      <c r="A1688" s="3"/>
      <c r="G1688" s="3"/>
      <c r="H1688" s="3"/>
      <c r="I1688" s="3"/>
    </row>
    <row r="1689" spans="1:9" x14ac:dyDescent="0.2">
      <c r="A1689" s="3"/>
      <c r="G1689" s="3"/>
      <c r="H1689" s="3"/>
      <c r="I1689" s="3"/>
    </row>
    <row r="1690" spans="1:9" x14ac:dyDescent="0.2">
      <c r="A1690" s="3"/>
      <c r="G1690" s="3"/>
      <c r="H1690" s="3"/>
      <c r="I1690" s="3"/>
    </row>
    <row r="1691" spans="1:9" x14ac:dyDescent="0.2">
      <c r="A1691" s="3"/>
      <c r="G1691" s="3"/>
      <c r="H1691" s="3"/>
      <c r="I1691" s="3"/>
    </row>
    <row r="1692" spans="1:9" x14ac:dyDescent="0.2">
      <c r="A1692" s="3"/>
      <c r="G1692" s="3"/>
      <c r="H1692" s="3"/>
      <c r="I1692" s="3"/>
    </row>
    <row r="1693" spans="1:9" x14ac:dyDescent="0.2">
      <c r="A1693" s="3"/>
      <c r="G1693" s="3"/>
      <c r="H1693" s="3"/>
      <c r="I1693" s="3"/>
    </row>
    <row r="1694" spans="1:9" x14ac:dyDescent="0.2">
      <c r="A1694" s="3"/>
      <c r="G1694" s="3"/>
      <c r="H1694" s="3"/>
      <c r="I1694" s="3"/>
    </row>
    <row r="1695" spans="1:9" x14ac:dyDescent="0.2">
      <c r="A1695" s="3"/>
      <c r="G1695" s="3"/>
      <c r="H1695" s="3"/>
      <c r="I1695" s="3"/>
    </row>
    <row r="1696" spans="1:9" x14ac:dyDescent="0.2">
      <c r="A1696" s="3"/>
      <c r="G1696" s="3"/>
      <c r="H1696" s="3"/>
      <c r="I1696" s="3"/>
    </row>
    <row r="1697" spans="1:9" x14ac:dyDescent="0.2">
      <c r="A1697" s="3"/>
      <c r="G1697" s="3"/>
      <c r="H1697" s="3"/>
      <c r="I1697" s="3"/>
    </row>
    <row r="1698" spans="1:9" x14ac:dyDescent="0.2">
      <c r="A1698" s="3"/>
      <c r="G1698" s="3"/>
      <c r="H1698" s="3"/>
      <c r="I1698" s="3"/>
    </row>
    <row r="1699" spans="1:9" x14ac:dyDescent="0.2">
      <c r="A1699" s="3"/>
      <c r="G1699" s="3"/>
      <c r="H1699" s="3"/>
      <c r="I1699" s="3"/>
    </row>
    <row r="1700" spans="1:9" x14ac:dyDescent="0.2">
      <c r="A1700" s="3"/>
      <c r="G1700" s="3"/>
      <c r="H1700" s="3"/>
      <c r="I1700" s="3"/>
    </row>
    <row r="1701" spans="1:9" x14ac:dyDescent="0.2">
      <c r="A1701" s="3"/>
      <c r="G1701" s="3"/>
      <c r="H1701" s="3"/>
      <c r="I1701" s="3"/>
    </row>
    <row r="1702" spans="1:9" x14ac:dyDescent="0.2">
      <c r="A1702" s="3"/>
      <c r="G1702" s="3"/>
      <c r="H1702" s="3"/>
      <c r="I1702" s="3"/>
    </row>
    <row r="1703" spans="1:9" x14ac:dyDescent="0.2">
      <c r="A1703" s="3"/>
      <c r="G1703" s="3"/>
      <c r="H1703" s="3"/>
      <c r="I1703" s="3"/>
    </row>
    <row r="1704" spans="1:9" x14ac:dyDescent="0.2">
      <c r="A1704" s="3"/>
      <c r="G1704" s="3"/>
      <c r="H1704" s="3"/>
      <c r="I1704" s="3"/>
    </row>
    <row r="1705" spans="1:9" x14ac:dyDescent="0.2">
      <c r="A1705" s="3"/>
      <c r="G1705" s="3"/>
      <c r="H1705" s="3"/>
      <c r="I1705" s="3"/>
    </row>
    <row r="1706" spans="1:9" x14ac:dyDescent="0.2">
      <c r="A1706" s="3"/>
      <c r="G1706" s="3"/>
      <c r="H1706" s="3"/>
      <c r="I1706" s="3"/>
    </row>
    <row r="1707" spans="1:9" x14ac:dyDescent="0.2">
      <c r="A1707" s="3"/>
      <c r="G1707" s="3"/>
      <c r="H1707" s="3"/>
      <c r="I1707" s="3"/>
    </row>
    <row r="1708" spans="1:9" x14ac:dyDescent="0.2">
      <c r="A1708" s="3"/>
      <c r="G1708" s="3"/>
      <c r="H1708" s="3"/>
      <c r="I1708" s="3"/>
    </row>
    <row r="1709" spans="1:9" x14ac:dyDescent="0.2">
      <c r="A1709" s="3"/>
      <c r="G1709" s="3"/>
      <c r="H1709" s="3"/>
      <c r="I1709" s="3"/>
    </row>
    <row r="1710" spans="1:9" x14ac:dyDescent="0.2">
      <c r="A1710" s="3"/>
      <c r="G1710" s="3"/>
      <c r="H1710" s="3"/>
      <c r="I1710" s="3"/>
    </row>
    <row r="1711" spans="1:9" x14ac:dyDescent="0.2">
      <c r="A1711" s="3"/>
      <c r="G1711" s="3"/>
      <c r="H1711" s="3"/>
      <c r="I1711" s="3"/>
    </row>
    <row r="1712" spans="1:9" x14ac:dyDescent="0.2">
      <c r="A1712" s="3"/>
      <c r="G1712" s="3"/>
      <c r="H1712" s="3"/>
      <c r="I1712" s="3"/>
    </row>
    <row r="1713" spans="1:9" x14ac:dyDescent="0.2">
      <c r="A1713" s="3"/>
      <c r="G1713" s="3"/>
      <c r="H1713" s="3"/>
      <c r="I1713" s="3"/>
    </row>
    <row r="1714" spans="1:9" x14ac:dyDescent="0.2">
      <c r="A1714" s="3"/>
      <c r="G1714" s="3"/>
      <c r="H1714" s="3"/>
      <c r="I1714" s="3"/>
    </row>
    <row r="1715" spans="1:9" x14ac:dyDescent="0.2">
      <c r="A1715" s="3"/>
      <c r="G1715" s="3"/>
      <c r="H1715" s="3"/>
      <c r="I1715" s="3"/>
    </row>
    <row r="1716" spans="1:9" x14ac:dyDescent="0.2">
      <c r="A1716" s="3"/>
      <c r="G1716" s="3"/>
      <c r="H1716" s="3"/>
      <c r="I1716" s="3"/>
    </row>
    <row r="1717" spans="1:9" x14ac:dyDescent="0.2">
      <c r="A1717" s="3"/>
      <c r="G1717" s="3"/>
      <c r="H1717" s="3"/>
      <c r="I1717" s="3"/>
    </row>
    <row r="1718" spans="1:9" x14ac:dyDescent="0.2">
      <c r="A1718" s="3"/>
      <c r="G1718" s="3"/>
      <c r="H1718" s="3"/>
      <c r="I1718" s="3"/>
    </row>
    <row r="1719" spans="1:9" x14ac:dyDescent="0.2">
      <c r="A1719" s="3"/>
      <c r="G1719" s="3"/>
      <c r="H1719" s="3"/>
      <c r="I1719" s="3"/>
    </row>
    <row r="1720" spans="1:9" x14ac:dyDescent="0.2">
      <c r="A1720" s="3"/>
      <c r="G1720" s="3"/>
      <c r="H1720" s="3"/>
      <c r="I1720" s="3"/>
    </row>
    <row r="1721" spans="1:9" x14ac:dyDescent="0.2">
      <c r="A1721" s="3"/>
      <c r="G1721" s="3"/>
      <c r="H1721" s="3"/>
      <c r="I1721" s="3"/>
    </row>
    <row r="1722" spans="1:9" x14ac:dyDescent="0.2">
      <c r="A1722" s="3"/>
      <c r="G1722" s="3"/>
      <c r="H1722" s="3"/>
      <c r="I1722" s="3"/>
    </row>
    <row r="1723" spans="1:9" x14ac:dyDescent="0.2">
      <c r="A1723" s="3"/>
      <c r="G1723" s="3"/>
      <c r="H1723" s="3"/>
      <c r="I1723" s="3"/>
    </row>
    <row r="1724" spans="1:9" x14ac:dyDescent="0.2">
      <c r="A1724" s="3"/>
      <c r="G1724" s="3"/>
      <c r="H1724" s="3"/>
      <c r="I1724" s="3"/>
    </row>
    <row r="1725" spans="1:9" x14ac:dyDescent="0.2">
      <c r="A1725" s="3"/>
      <c r="G1725" s="3"/>
      <c r="H1725" s="3"/>
      <c r="I1725" s="3"/>
    </row>
    <row r="1726" spans="1:9" x14ac:dyDescent="0.2">
      <c r="A1726" s="3"/>
      <c r="G1726" s="3"/>
      <c r="H1726" s="3"/>
      <c r="I1726" s="3"/>
    </row>
    <row r="1727" spans="1:9" x14ac:dyDescent="0.2">
      <c r="A1727" s="3"/>
      <c r="G1727" s="3"/>
      <c r="H1727" s="3"/>
      <c r="I1727" s="3"/>
    </row>
    <row r="1728" spans="1:9" x14ac:dyDescent="0.2">
      <c r="A1728" s="3"/>
      <c r="G1728" s="3"/>
      <c r="H1728" s="3"/>
      <c r="I1728" s="3"/>
    </row>
    <row r="1729" spans="1:9" x14ac:dyDescent="0.2">
      <c r="A1729" s="3"/>
      <c r="G1729" s="3"/>
      <c r="H1729" s="3"/>
      <c r="I1729" s="3"/>
    </row>
    <row r="1730" spans="1:9" x14ac:dyDescent="0.2">
      <c r="A1730" s="3"/>
      <c r="G1730" s="3"/>
      <c r="H1730" s="3"/>
      <c r="I1730" s="3"/>
    </row>
    <row r="1731" spans="1:9" x14ac:dyDescent="0.2">
      <c r="A1731" s="3"/>
      <c r="G1731" s="3"/>
      <c r="H1731" s="3"/>
      <c r="I1731" s="3"/>
    </row>
    <row r="1732" spans="1:9" x14ac:dyDescent="0.2">
      <c r="A1732" s="3"/>
      <c r="G1732" s="3"/>
      <c r="H1732" s="3"/>
      <c r="I1732" s="3"/>
    </row>
    <row r="1733" spans="1:9" x14ac:dyDescent="0.2">
      <c r="A1733" s="3"/>
      <c r="G1733" s="3"/>
      <c r="H1733" s="3"/>
      <c r="I1733" s="3"/>
    </row>
    <row r="1734" spans="1:9" x14ac:dyDescent="0.2">
      <c r="A1734" s="3"/>
      <c r="G1734" s="3"/>
      <c r="H1734" s="3"/>
      <c r="I1734" s="3"/>
    </row>
    <row r="1735" spans="1:9" x14ac:dyDescent="0.2">
      <c r="A1735" s="3"/>
      <c r="G1735" s="3"/>
      <c r="H1735" s="3"/>
      <c r="I1735" s="3"/>
    </row>
    <row r="1736" spans="1:9" x14ac:dyDescent="0.2">
      <c r="A1736" s="3"/>
      <c r="G1736" s="3"/>
      <c r="H1736" s="3"/>
      <c r="I1736" s="3"/>
    </row>
    <row r="1737" spans="1:9" x14ac:dyDescent="0.2">
      <c r="A1737" s="3"/>
      <c r="G1737" s="3"/>
      <c r="H1737" s="3"/>
      <c r="I1737" s="3"/>
    </row>
    <row r="1738" spans="1:9" x14ac:dyDescent="0.2">
      <c r="A1738" s="3"/>
      <c r="G1738" s="3"/>
      <c r="H1738" s="3"/>
      <c r="I1738" s="3"/>
    </row>
    <row r="1739" spans="1:9" x14ac:dyDescent="0.2">
      <c r="A1739" s="3"/>
      <c r="G1739" s="3"/>
      <c r="H1739" s="3"/>
      <c r="I1739" s="3"/>
    </row>
    <row r="1740" spans="1:9" x14ac:dyDescent="0.2">
      <c r="A1740" s="3"/>
      <c r="G1740" s="3"/>
      <c r="H1740" s="3"/>
      <c r="I1740" s="3"/>
    </row>
    <row r="1741" spans="1:9" x14ac:dyDescent="0.2">
      <c r="A1741" s="3"/>
      <c r="G1741" s="3"/>
      <c r="H1741" s="3"/>
      <c r="I1741" s="3"/>
    </row>
    <row r="1742" spans="1:9" x14ac:dyDescent="0.2">
      <c r="A1742" s="3"/>
      <c r="G1742" s="3"/>
      <c r="H1742" s="3"/>
      <c r="I1742" s="3"/>
    </row>
    <row r="1743" spans="1:9" x14ac:dyDescent="0.2">
      <c r="A1743" s="3"/>
      <c r="G1743" s="3"/>
      <c r="H1743" s="3"/>
      <c r="I1743" s="3"/>
    </row>
    <row r="1744" spans="1:9" x14ac:dyDescent="0.2">
      <c r="A1744" s="3"/>
      <c r="G1744" s="3"/>
      <c r="H1744" s="3"/>
      <c r="I1744" s="3"/>
    </row>
    <row r="1745" spans="1:9" x14ac:dyDescent="0.2">
      <c r="A1745" s="3"/>
      <c r="G1745" s="3"/>
      <c r="H1745" s="3"/>
      <c r="I1745" s="3"/>
    </row>
    <row r="1746" spans="1:9" x14ac:dyDescent="0.2">
      <c r="A1746" s="3"/>
      <c r="G1746" s="3"/>
      <c r="H1746" s="3"/>
      <c r="I1746" s="3"/>
    </row>
    <row r="1747" spans="1:9" x14ac:dyDescent="0.2">
      <c r="A1747" s="3"/>
      <c r="G1747" s="3"/>
      <c r="H1747" s="3"/>
      <c r="I1747" s="3"/>
    </row>
    <row r="1748" spans="1:9" x14ac:dyDescent="0.2">
      <c r="A1748" s="3"/>
      <c r="G1748" s="3"/>
      <c r="H1748" s="3"/>
      <c r="I1748" s="3"/>
    </row>
    <row r="1749" spans="1:9" x14ac:dyDescent="0.2">
      <c r="A1749" s="3"/>
      <c r="G1749" s="3"/>
      <c r="H1749" s="3"/>
      <c r="I1749" s="3"/>
    </row>
    <row r="1750" spans="1:9" x14ac:dyDescent="0.2">
      <c r="A1750" s="3"/>
      <c r="G1750" s="3"/>
      <c r="H1750" s="3"/>
      <c r="I1750" s="3"/>
    </row>
    <row r="1751" spans="1:9" x14ac:dyDescent="0.2">
      <c r="A1751" s="3"/>
      <c r="G1751" s="3"/>
      <c r="H1751" s="3"/>
      <c r="I1751" s="3"/>
    </row>
    <row r="1752" spans="1:9" x14ac:dyDescent="0.2">
      <c r="A1752" s="3"/>
      <c r="G1752" s="3"/>
      <c r="H1752" s="3"/>
      <c r="I1752" s="3"/>
    </row>
    <row r="1753" spans="1:9" x14ac:dyDescent="0.2">
      <c r="A1753" s="3"/>
      <c r="G1753" s="3"/>
      <c r="H1753" s="3"/>
      <c r="I1753" s="3"/>
    </row>
    <row r="1754" spans="1:9" x14ac:dyDescent="0.2">
      <c r="A1754" s="3"/>
      <c r="G1754" s="3"/>
      <c r="H1754" s="3"/>
      <c r="I1754" s="3"/>
    </row>
    <row r="1755" spans="1:9" x14ac:dyDescent="0.2">
      <c r="A1755" s="3"/>
      <c r="G1755" s="3"/>
      <c r="H1755" s="3"/>
      <c r="I1755" s="3"/>
    </row>
    <row r="1756" spans="1:9" x14ac:dyDescent="0.2">
      <c r="A1756" s="3"/>
      <c r="G1756" s="3"/>
      <c r="H1756" s="3"/>
      <c r="I1756" s="3"/>
    </row>
    <row r="1757" spans="1:9" x14ac:dyDescent="0.2">
      <c r="A1757" s="3"/>
      <c r="G1757" s="3"/>
      <c r="H1757" s="3"/>
      <c r="I1757" s="3"/>
    </row>
    <row r="1758" spans="1:9" x14ac:dyDescent="0.2">
      <c r="A1758" s="3"/>
      <c r="G1758" s="3"/>
      <c r="H1758" s="3"/>
      <c r="I1758" s="3"/>
    </row>
    <row r="1759" spans="1:9" x14ac:dyDescent="0.2">
      <c r="A1759" s="3"/>
      <c r="G1759" s="3"/>
      <c r="H1759" s="3"/>
      <c r="I1759" s="3"/>
    </row>
    <row r="1760" spans="1:9" x14ac:dyDescent="0.2">
      <c r="A1760" s="3"/>
      <c r="G1760" s="3"/>
      <c r="H1760" s="3"/>
      <c r="I1760" s="3"/>
    </row>
    <row r="1761" spans="1:9" x14ac:dyDescent="0.2">
      <c r="A1761" s="3"/>
      <c r="G1761" s="3"/>
      <c r="H1761" s="3"/>
      <c r="I1761" s="3"/>
    </row>
    <row r="1762" spans="1:9" x14ac:dyDescent="0.2">
      <c r="A1762" s="3"/>
      <c r="G1762" s="3"/>
      <c r="H1762" s="3"/>
      <c r="I1762" s="3"/>
    </row>
    <row r="1763" spans="1:9" x14ac:dyDescent="0.2">
      <c r="A1763" s="3"/>
      <c r="G1763" s="3"/>
      <c r="H1763" s="3"/>
      <c r="I1763" s="3"/>
    </row>
    <row r="1764" spans="1:9" x14ac:dyDescent="0.2">
      <c r="A1764" s="3"/>
      <c r="G1764" s="3"/>
      <c r="H1764" s="3"/>
      <c r="I1764" s="3"/>
    </row>
    <row r="1765" spans="1:9" x14ac:dyDescent="0.2">
      <c r="A1765" s="3"/>
      <c r="G1765" s="3"/>
      <c r="H1765" s="3"/>
      <c r="I1765" s="3"/>
    </row>
    <row r="1766" spans="1:9" x14ac:dyDescent="0.2">
      <c r="A1766" s="3"/>
      <c r="G1766" s="3"/>
      <c r="H1766" s="3"/>
      <c r="I1766" s="3"/>
    </row>
    <row r="1767" spans="1:9" x14ac:dyDescent="0.2">
      <c r="A1767" s="3"/>
      <c r="G1767" s="3"/>
      <c r="H1767" s="3"/>
      <c r="I1767" s="3"/>
    </row>
    <row r="1768" spans="1:9" x14ac:dyDescent="0.2">
      <c r="A1768" s="3"/>
      <c r="G1768" s="3"/>
      <c r="H1768" s="3"/>
      <c r="I1768" s="3"/>
    </row>
    <row r="1769" spans="1:9" x14ac:dyDescent="0.2">
      <c r="A1769" s="3"/>
      <c r="G1769" s="3"/>
      <c r="H1769" s="3"/>
      <c r="I1769" s="3"/>
    </row>
    <row r="1770" spans="1:9" x14ac:dyDescent="0.2">
      <c r="A1770" s="3"/>
      <c r="G1770" s="3"/>
      <c r="H1770" s="3"/>
      <c r="I1770" s="3"/>
    </row>
    <row r="1771" spans="1:9" x14ac:dyDescent="0.2">
      <c r="A1771" s="3"/>
      <c r="G1771" s="3"/>
      <c r="H1771" s="3"/>
      <c r="I1771" s="3"/>
    </row>
    <row r="1772" spans="1:9" x14ac:dyDescent="0.2">
      <c r="A1772" s="3"/>
      <c r="G1772" s="3"/>
      <c r="H1772" s="3"/>
      <c r="I1772" s="3"/>
    </row>
    <row r="1773" spans="1:9" x14ac:dyDescent="0.2">
      <c r="A1773" s="3"/>
      <c r="G1773" s="3"/>
      <c r="H1773" s="3"/>
      <c r="I1773" s="3"/>
    </row>
    <row r="1774" spans="1:9" x14ac:dyDescent="0.2">
      <c r="A1774" s="3"/>
      <c r="G1774" s="3"/>
      <c r="H1774" s="3"/>
      <c r="I1774" s="3"/>
    </row>
    <row r="1775" spans="1:9" x14ac:dyDescent="0.2">
      <c r="A1775" s="3"/>
      <c r="G1775" s="3"/>
      <c r="H1775" s="3"/>
      <c r="I1775" s="3"/>
    </row>
    <row r="1776" spans="1:9" x14ac:dyDescent="0.2">
      <c r="A1776" s="3"/>
      <c r="G1776" s="3"/>
      <c r="H1776" s="3"/>
      <c r="I1776" s="3"/>
    </row>
    <row r="1777" spans="1:9" x14ac:dyDescent="0.2">
      <c r="A1777" s="3"/>
      <c r="G1777" s="3"/>
      <c r="H1777" s="3"/>
      <c r="I1777" s="3"/>
    </row>
    <row r="1778" spans="1:9" x14ac:dyDescent="0.2">
      <c r="A1778" s="3"/>
      <c r="G1778" s="3"/>
      <c r="H1778" s="3"/>
      <c r="I1778" s="3"/>
    </row>
    <row r="1779" spans="1:9" x14ac:dyDescent="0.2">
      <c r="A1779" s="3"/>
      <c r="G1779" s="3"/>
      <c r="H1779" s="3"/>
      <c r="I1779" s="3"/>
    </row>
    <row r="1780" spans="1:9" x14ac:dyDescent="0.2">
      <c r="A1780" s="3"/>
      <c r="G1780" s="3"/>
      <c r="H1780" s="3"/>
      <c r="I1780" s="3"/>
    </row>
    <row r="1781" spans="1:9" x14ac:dyDescent="0.2">
      <c r="A1781" s="3"/>
      <c r="G1781" s="3"/>
      <c r="H1781" s="3"/>
      <c r="I1781" s="3"/>
    </row>
    <row r="1782" spans="1:9" x14ac:dyDescent="0.2">
      <c r="A1782" s="3"/>
      <c r="G1782" s="3"/>
      <c r="H1782" s="3"/>
      <c r="I1782" s="3"/>
    </row>
    <row r="1783" spans="1:9" x14ac:dyDescent="0.2">
      <c r="A1783" s="3"/>
      <c r="G1783" s="3"/>
      <c r="H1783" s="3"/>
      <c r="I1783" s="3"/>
    </row>
    <row r="1784" spans="1:9" x14ac:dyDescent="0.2">
      <c r="A1784" s="3"/>
      <c r="G1784" s="3"/>
      <c r="H1784" s="3"/>
      <c r="I1784" s="3"/>
    </row>
    <row r="1785" spans="1:9" x14ac:dyDescent="0.2">
      <c r="A1785" s="3"/>
      <c r="G1785" s="3"/>
      <c r="H1785" s="3"/>
      <c r="I1785" s="3"/>
    </row>
    <row r="1786" spans="1:9" x14ac:dyDescent="0.2">
      <c r="A1786" s="3"/>
      <c r="G1786" s="3"/>
      <c r="H1786" s="3"/>
      <c r="I1786" s="3"/>
    </row>
    <row r="1787" spans="1:9" x14ac:dyDescent="0.2">
      <c r="A1787" s="3"/>
      <c r="G1787" s="3"/>
      <c r="H1787" s="3"/>
      <c r="I1787" s="3"/>
    </row>
    <row r="1788" spans="1:9" x14ac:dyDescent="0.2">
      <c r="A1788" s="3"/>
      <c r="G1788" s="3"/>
      <c r="H1788" s="3"/>
      <c r="I1788" s="3"/>
    </row>
    <row r="1789" spans="1:9" x14ac:dyDescent="0.2">
      <c r="A1789" s="3"/>
      <c r="G1789" s="3"/>
      <c r="H1789" s="3"/>
      <c r="I1789" s="3"/>
    </row>
    <row r="1790" spans="1:9" x14ac:dyDescent="0.2">
      <c r="A1790" s="3"/>
      <c r="G1790" s="3"/>
      <c r="H1790" s="3"/>
      <c r="I1790" s="3"/>
    </row>
    <row r="1791" spans="1:9" x14ac:dyDescent="0.2">
      <c r="A1791" s="3"/>
      <c r="G1791" s="3"/>
      <c r="H1791" s="3"/>
      <c r="I1791" s="3"/>
    </row>
    <row r="1792" spans="1:9" x14ac:dyDescent="0.2">
      <c r="A1792" s="3"/>
      <c r="G1792" s="3"/>
      <c r="H1792" s="3"/>
      <c r="I1792" s="3"/>
    </row>
    <row r="1793" spans="1:9" x14ac:dyDescent="0.2">
      <c r="A1793" s="3"/>
      <c r="G1793" s="3"/>
      <c r="H1793" s="3"/>
      <c r="I1793" s="3"/>
    </row>
    <row r="1794" spans="1:9" x14ac:dyDescent="0.2">
      <c r="A1794" s="3"/>
      <c r="G1794" s="3"/>
      <c r="H1794" s="3"/>
      <c r="I1794" s="3"/>
    </row>
    <row r="1795" spans="1:9" x14ac:dyDescent="0.2">
      <c r="A1795" s="3"/>
      <c r="G1795" s="3"/>
      <c r="H1795" s="3"/>
      <c r="I1795" s="3"/>
    </row>
    <row r="1796" spans="1:9" x14ac:dyDescent="0.2">
      <c r="A1796" s="3"/>
      <c r="G1796" s="3"/>
      <c r="H1796" s="3"/>
      <c r="I1796" s="3"/>
    </row>
    <row r="1797" spans="1:9" x14ac:dyDescent="0.2">
      <c r="A1797" s="3"/>
      <c r="G1797" s="3"/>
      <c r="H1797" s="3"/>
      <c r="I1797" s="3"/>
    </row>
    <row r="1798" spans="1:9" x14ac:dyDescent="0.2">
      <c r="A1798" s="3"/>
      <c r="G1798" s="3"/>
      <c r="H1798" s="3"/>
      <c r="I1798" s="3"/>
    </row>
    <row r="1799" spans="1:9" x14ac:dyDescent="0.2">
      <c r="A1799" s="3"/>
      <c r="G1799" s="3"/>
      <c r="H1799" s="3"/>
      <c r="I1799" s="3"/>
    </row>
    <row r="1800" spans="1:9" x14ac:dyDescent="0.2">
      <c r="A1800" s="3"/>
      <c r="G1800" s="3"/>
      <c r="H1800" s="3"/>
      <c r="I1800" s="3"/>
    </row>
    <row r="1801" spans="1:9" x14ac:dyDescent="0.2">
      <c r="A1801" s="3"/>
      <c r="G1801" s="3"/>
      <c r="H1801" s="3"/>
      <c r="I1801" s="3"/>
    </row>
    <row r="1802" spans="1:9" x14ac:dyDescent="0.2">
      <c r="A1802" s="3"/>
      <c r="G1802" s="3"/>
      <c r="H1802" s="3"/>
      <c r="I1802" s="3"/>
    </row>
    <row r="1803" spans="1:9" x14ac:dyDescent="0.2">
      <c r="A1803" s="3"/>
      <c r="G1803" s="3"/>
      <c r="H1803" s="3"/>
      <c r="I1803" s="3"/>
    </row>
    <row r="1804" spans="1:9" x14ac:dyDescent="0.2">
      <c r="A1804" s="3"/>
      <c r="G1804" s="3"/>
      <c r="H1804" s="3"/>
      <c r="I1804" s="3"/>
    </row>
    <row r="1805" spans="1:9" x14ac:dyDescent="0.2">
      <c r="A1805" s="3"/>
      <c r="G1805" s="3"/>
      <c r="H1805" s="3"/>
      <c r="I1805" s="3"/>
    </row>
    <row r="1806" spans="1:9" x14ac:dyDescent="0.2">
      <c r="A1806" s="3"/>
      <c r="G1806" s="3"/>
      <c r="H1806" s="3"/>
      <c r="I1806" s="3"/>
    </row>
    <row r="1807" spans="1:9" x14ac:dyDescent="0.2">
      <c r="A1807" s="3"/>
      <c r="G1807" s="3"/>
      <c r="H1807" s="3"/>
      <c r="I1807" s="3"/>
    </row>
    <row r="1808" spans="1:9" x14ac:dyDescent="0.2">
      <c r="A1808" s="3"/>
      <c r="G1808" s="3"/>
      <c r="H1808" s="3"/>
      <c r="I1808" s="3"/>
    </row>
    <row r="1809" spans="1:9" x14ac:dyDescent="0.2">
      <c r="A1809" s="3"/>
      <c r="G1809" s="3"/>
      <c r="H1809" s="3"/>
      <c r="I1809" s="3"/>
    </row>
    <row r="1810" spans="1:9" x14ac:dyDescent="0.2">
      <c r="A1810" s="3"/>
      <c r="G1810" s="3"/>
      <c r="H1810" s="3"/>
      <c r="I1810" s="3"/>
    </row>
    <row r="1811" spans="1:9" x14ac:dyDescent="0.2">
      <c r="A1811" s="3"/>
      <c r="G1811" s="3"/>
      <c r="H1811" s="3"/>
      <c r="I1811" s="3"/>
    </row>
    <row r="1812" spans="1:9" x14ac:dyDescent="0.2">
      <c r="A1812" s="3"/>
      <c r="G1812" s="3"/>
      <c r="H1812" s="3"/>
      <c r="I1812" s="3"/>
    </row>
    <row r="1813" spans="1:9" x14ac:dyDescent="0.2">
      <c r="A1813" s="3"/>
      <c r="G1813" s="3"/>
      <c r="H1813" s="3"/>
      <c r="I1813" s="3"/>
    </row>
    <row r="1814" spans="1:9" x14ac:dyDescent="0.2">
      <c r="A1814" s="3"/>
      <c r="G1814" s="3"/>
      <c r="H1814" s="3"/>
      <c r="I1814" s="3"/>
    </row>
    <row r="1815" spans="1:9" x14ac:dyDescent="0.2">
      <c r="A1815" s="3"/>
      <c r="G1815" s="3"/>
      <c r="H1815" s="3"/>
      <c r="I1815" s="3"/>
    </row>
    <row r="1816" spans="1:9" x14ac:dyDescent="0.2">
      <c r="A1816" s="3"/>
      <c r="G1816" s="3"/>
      <c r="H1816" s="3"/>
      <c r="I1816" s="3"/>
    </row>
    <row r="1817" spans="1:9" x14ac:dyDescent="0.2">
      <c r="A1817" s="3"/>
      <c r="G1817" s="3"/>
      <c r="H1817" s="3"/>
      <c r="I1817" s="3"/>
    </row>
    <row r="1818" spans="1:9" x14ac:dyDescent="0.2">
      <c r="A1818" s="3"/>
      <c r="G1818" s="3"/>
      <c r="H1818" s="3"/>
      <c r="I1818" s="3"/>
    </row>
    <row r="1819" spans="1:9" x14ac:dyDescent="0.2">
      <c r="A1819" s="3"/>
      <c r="G1819" s="3"/>
      <c r="H1819" s="3"/>
      <c r="I1819" s="3"/>
    </row>
    <row r="1820" spans="1:9" x14ac:dyDescent="0.2">
      <c r="A1820" s="3"/>
      <c r="G1820" s="3"/>
      <c r="H1820" s="3"/>
      <c r="I1820" s="3"/>
    </row>
    <row r="1821" spans="1:9" x14ac:dyDescent="0.2">
      <c r="A1821" s="3"/>
      <c r="G1821" s="3"/>
      <c r="H1821" s="3"/>
      <c r="I1821" s="3"/>
    </row>
    <row r="1822" spans="1:9" x14ac:dyDescent="0.2">
      <c r="A1822" s="3"/>
      <c r="G1822" s="3"/>
      <c r="H1822" s="3"/>
      <c r="I1822" s="3"/>
    </row>
    <row r="1823" spans="1:9" x14ac:dyDescent="0.2">
      <c r="A1823" s="3"/>
      <c r="G1823" s="3"/>
      <c r="H1823" s="3"/>
      <c r="I1823" s="3"/>
    </row>
    <row r="1824" spans="1:9" x14ac:dyDescent="0.2">
      <c r="A1824" s="3"/>
      <c r="G1824" s="3"/>
      <c r="H1824" s="3"/>
      <c r="I1824" s="3"/>
    </row>
    <row r="1825" spans="1:9" x14ac:dyDescent="0.2">
      <c r="A1825" s="3"/>
      <c r="G1825" s="3"/>
      <c r="H1825" s="3"/>
      <c r="I1825" s="3"/>
    </row>
    <row r="1826" spans="1:9" x14ac:dyDescent="0.2">
      <c r="A1826" s="3"/>
      <c r="G1826" s="3"/>
      <c r="H1826" s="3"/>
      <c r="I1826" s="3"/>
    </row>
    <row r="1827" spans="1:9" x14ac:dyDescent="0.2">
      <c r="A1827" s="3"/>
      <c r="G1827" s="3"/>
      <c r="H1827" s="3"/>
      <c r="I1827" s="3"/>
    </row>
    <row r="1828" spans="1:9" x14ac:dyDescent="0.2">
      <c r="A1828" s="3"/>
      <c r="G1828" s="3"/>
      <c r="H1828" s="3"/>
      <c r="I1828" s="3"/>
    </row>
    <row r="1829" spans="1:9" x14ac:dyDescent="0.2">
      <c r="A1829" s="3"/>
      <c r="G1829" s="3"/>
      <c r="H1829" s="3"/>
      <c r="I1829" s="3"/>
    </row>
    <row r="1830" spans="1:9" x14ac:dyDescent="0.2">
      <c r="A1830" s="3"/>
      <c r="G1830" s="3"/>
      <c r="H1830" s="3"/>
      <c r="I1830" s="3"/>
    </row>
    <row r="1831" spans="1:9" x14ac:dyDescent="0.2">
      <c r="A1831" s="3"/>
      <c r="G1831" s="3"/>
      <c r="H1831" s="3"/>
      <c r="I1831" s="3"/>
    </row>
    <row r="1832" spans="1:9" x14ac:dyDescent="0.2">
      <c r="A1832" s="3"/>
      <c r="G1832" s="3"/>
      <c r="H1832" s="3"/>
      <c r="I1832" s="3"/>
    </row>
    <row r="1833" spans="1:9" x14ac:dyDescent="0.2">
      <c r="A1833" s="3"/>
      <c r="G1833" s="3"/>
      <c r="H1833" s="3"/>
      <c r="I1833" s="3"/>
    </row>
    <row r="1834" spans="1:9" x14ac:dyDescent="0.2">
      <c r="A1834" s="3"/>
      <c r="G1834" s="3"/>
      <c r="H1834" s="3"/>
      <c r="I1834" s="3"/>
    </row>
    <row r="1835" spans="1:9" x14ac:dyDescent="0.2">
      <c r="A1835" s="3"/>
      <c r="G1835" s="3"/>
      <c r="H1835" s="3"/>
      <c r="I1835" s="3"/>
    </row>
    <row r="1836" spans="1:9" x14ac:dyDescent="0.2">
      <c r="A1836" s="3"/>
      <c r="G1836" s="3"/>
      <c r="H1836" s="3"/>
      <c r="I1836" s="3"/>
    </row>
    <row r="1837" spans="1:9" x14ac:dyDescent="0.2">
      <c r="A1837" s="3"/>
      <c r="G1837" s="3"/>
      <c r="H1837" s="3"/>
      <c r="I1837" s="3"/>
    </row>
    <row r="1838" spans="1:9" x14ac:dyDescent="0.2">
      <c r="A1838" s="3"/>
      <c r="G1838" s="3"/>
      <c r="H1838" s="3"/>
      <c r="I1838" s="3"/>
    </row>
    <row r="1839" spans="1:9" x14ac:dyDescent="0.2">
      <c r="A1839" s="3"/>
      <c r="G1839" s="3"/>
      <c r="H1839" s="3"/>
      <c r="I1839" s="3"/>
    </row>
    <row r="1840" spans="1:9" x14ac:dyDescent="0.2">
      <c r="A1840" s="3"/>
      <c r="G1840" s="3"/>
      <c r="H1840" s="3"/>
      <c r="I1840" s="3"/>
    </row>
    <row r="1841" spans="1:9" x14ac:dyDescent="0.2">
      <c r="A1841" s="3"/>
      <c r="G1841" s="3"/>
      <c r="H1841" s="3"/>
      <c r="I1841" s="3"/>
    </row>
    <row r="1842" spans="1:9" x14ac:dyDescent="0.2">
      <c r="A1842" s="3"/>
      <c r="G1842" s="3"/>
      <c r="H1842" s="3"/>
      <c r="I1842" s="3"/>
    </row>
    <row r="1843" spans="1:9" x14ac:dyDescent="0.2">
      <c r="A1843" s="3"/>
      <c r="G1843" s="3"/>
      <c r="H1843" s="3"/>
      <c r="I1843" s="3"/>
    </row>
    <row r="1844" spans="1:9" x14ac:dyDescent="0.2">
      <c r="A1844" s="3"/>
      <c r="G1844" s="3"/>
      <c r="H1844" s="3"/>
      <c r="I1844" s="3"/>
    </row>
    <row r="1845" spans="1:9" x14ac:dyDescent="0.2">
      <c r="A1845" s="3"/>
      <c r="G1845" s="3"/>
      <c r="H1845" s="3"/>
      <c r="I1845" s="3"/>
    </row>
    <row r="1846" spans="1:9" x14ac:dyDescent="0.2">
      <c r="A1846" s="3"/>
      <c r="G1846" s="3"/>
      <c r="H1846" s="3"/>
      <c r="I1846" s="3"/>
    </row>
    <row r="1847" spans="1:9" x14ac:dyDescent="0.2">
      <c r="A1847" s="3"/>
      <c r="G1847" s="3"/>
      <c r="H1847" s="3"/>
      <c r="I1847" s="3"/>
    </row>
    <row r="1848" spans="1:9" x14ac:dyDescent="0.2">
      <c r="A1848" s="3"/>
      <c r="G1848" s="3"/>
      <c r="H1848" s="3"/>
      <c r="I1848" s="3"/>
    </row>
    <row r="1849" spans="1:9" x14ac:dyDescent="0.2">
      <c r="A1849" s="3"/>
      <c r="G1849" s="3"/>
      <c r="H1849" s="3"/>
      <c r="I1849" s="3"/>
    </row>
    <row r="1850" spans="1:9" x14ac:dyDescent="0.2">
      <c r="A1850" s="3"/>
      <c r="G1850" s="3"/>
      <c r="H1850" s="3"/>
      <c r="I1850" s="3"/>
    </row>
    <row r="1851" spans="1:9" x14ac:dyDescent="0.2">
      <c r="A1851" s="3"/>
      <c r="G1851" s="3"/>
      <c r="H1851" s="3"/>
      <c r="I1851" s="3"/>
    </row>
    <row r="1852" spans="1:9" x14ac:dyDescent="0.2">
      <c r="A1852" s="3"/>
      <c r="G1852" s="3"/>
      <c r="H1852" s="3"/>
      <c r="I1852" s="3"/>
    </row>
    <row r="1853" spans="1:9" x14ac:dyDescent="0.2">
      <c r="A1853" s="3"/>
      <c r="G1853" s="3"/>
      <c r="H1853" s="3"/>
      <c r="I1853" s="3"/>
    </row>
    <row r="1854" spans="1:9" x14ac:dyDescent="0.2">
      <c r="A1854" s="3"/>
      <c r="G1854" s="3"/>
      <c r="H1854" s="3"/>
      <c r="I1854" s="3"/>
    </row>
    <row r="1855" spans="1:9" x14ac:dyDescent="0.2">
      <c r="A1855" s="3"/>
      <c r="G1855" s="3"/>
      <c r="H1855" s="3"/>
      <c r="I1855" s="3"/>
    </row>
    <row r="1856" spans="1:9" x14ac:dyDescent="0.2">
      <c r="A1856" s="3"/>
      <c r="G1856" s="3"/>
      <c r="H1856" s="3"/>
      <c r="I1856" s="3"/>
    </row>
    <row r="1857" spans="1:9" x14ac:dyDescent="0.2">
      <c r="A1857" s="3"/>
      <c r="G1857" s="3"/>
      <c r="H1857" s="3"/>
      <c r="I1857" s="3"/>
    </row>
    <row r="1858" spans="1:9" x14ac:dyDescent="0.2">
      <c r="A1858" s="3"/>
      <c r="G1858" s="3"/>
      <c r="H1858" s="3"/>
      <c r="I1858" s="3"/>
    </row>
    <row r="1859" spans="1:9" x14ac:dyDescent="0.2">
      <c r="A1859" s="3"/>
      <c r="G1859" s="3"/>
      <c r="H1859" s="3"/>
      <c r="I1859" s="3"/>
    </row>
    <row r="1860" spans="1:9" x14ac:dyDescent="0.2">
      <c r="A1860" s="3"/>
      <c r="G1860" s="3"/>
      <c r="H1860" s="3"/>
      <c r="I1860" s="3"/>
    </row>
    <row r="1861" spans="1:9" x14ac:dyDescent="0.2">
      <c r="A1861" s="3"/>
      <c r="G1861" s="3"/>
      <c r="H1861" s="3"/>
      <c r="I1861" s="3"/>
    </row>
    <row r="1862" spans="1:9" x14ac:dyDescent="0.2">
      <c r="A1862" s="3"/>
      <c r="G1862" s="3"/>
      <c r="H1862" s="3"/>
      <c r="I1862" s="3"/>
    </row>
    <row r="1863" spans="1:9" x14ac:dyDescent="0.2">
      <c r="A1863" s="3"/>
      <c r="G1863" s="3"/>
      <c r="H1863" s="3"/>
      <c r="I1863" s="3"/>
    </row>
    <row r="1864" spans="1:9" x14ac:dyDescent="0.2">
      <c r="A1864" s="3"/>
      <c r="G1864" s="3"/>
      <c r="H1864" s="3"/>
      <c r="I1864" s="3"/>
    </row>
    <row r="1865" spans="1:9" x14ac:dyDescent="0.2">
      <c r="A1865" s="3"/>
      <c r="G1865" s="3"/>
      <c r="H1865" s="3"/>
      <c r="I1865" s="3"/>
    </row>
    <row r="1866" spans="1:9" x14ac:dyDescent="0.2">
      <c r="A1866" s="3"/>
      <c r="G1866" s="3"/>
      <c r="H1866" s="3"/>
      <c r="I1866" s="3"/>
    </row>
    <row r="1867" spans="1:9" x14ac:dyDescent="0.2">
      <c r="A1867" s="3"/>
      <c r="G1867" s="3"/>
      <c r="H1867" s="3"/>
      <c r="I1867" s="3"/>
    </row>
    <row r="1868" spans="1:9" x14ac:dyDescent="0.2">
      <c r="A1868" s="3"/>
      <c r="G1868" s="3"/>
      <c r="H1868" s="3"/>
      <c r="I1868" s="3"/>
    </row>
    <row r="1869" spans="1:9" x14ac:dyDescent="0.2">
      <c r="A1869" s="3"/>
      <c r="G1869" s="3"/>
      <c r="H1869" s="3"/>
      <c r="I1869" s="3"/>
    </row>
    <row r="1870" spans="1:9" x14ac:dyDescent="0.2">
      <c r="A1870" s="3"/>
      <c r="G1870" s="3"/>
      <c r="H1870" s="3"/>
      <c r="I1870" s="3"/>
    </row>
    <row r="1871" spans="1:9" x14ac:dyDescent="0.2">
      <c r="A1871" s="3"/>
      <c r="G1871" s="3"/>
      <c r="H1871" s="3"/>
      <c r="I1871" s="3"/>
    </row>
    <row r="1872" spans="1:9" x14ac:dyDescent="0.2">
      <c r="A1872" s="3"/>
      <c r="G1872" s="3"/>
      <c r="H1872" s="3"/>
      <c r="I1872" s="3"/>
    </row>
    <row r="1873" spans="1:9" x14ac:dyDescent="0.2">
      <c r="A1873" s="3"/>
      <c r="G1873" s="3"/>
      <c r="H1873" s="3"/>
      <c r="I1873" s="3"/>
    </row>
    <row r="1874" spans="1:9" x14ac:dyDescent="0.2">
      <c r="A1874" s="3"/>
      <c r="G1874" s="3"/>
      <c r="H1874" s="3"/>
      <c r="I1874" s="3"/>
    </row>
    <row r="1875" spans="1:9" x14ac:dyDescent="0.2">
      <c r="A1875" s="3"/>
      <c r="G1875" s="3"/>
      <c r="H1875" s="3"/>
      <c r="I1875" s="3"/>
    </row>
    <row r="1876" spans="1:9" x14ac:dyDescent="0.2">
      <c r="A1876" s="3"/>
      <c r="G1876" s="3"/>
      <c r="H1876" s="3"/>
      <c r="I1876" s="3"/>
    </row>
    <row r="1877" spans="1:9" x14ac:dyDescent="0.2">
      <c r="A1877" s="3"/>
      <c r="G1877" s="3"/>
      <c r="H1877" s="3"/>
      <c r="I1877" s="3"/>
    </row>
    <row r="1878" spans="1:9" x14ac:dyDescent="0.2">
      <c r="A1878" s="3"/>
      <c r="G1878" s="3"/>
      <c r="H1878" s="3"/>
      <c r="I1878" s="3"/>
    </row>
    <row r="1879" spans="1:9" x14ac:dyDescent="0.2">
      <c r="A1879" s="3"/>
      <c r="G1879" s="3"/>
      <c r="H1879" s="3"/>
      <c r="I1879" s="3"/>
    </row>
    <row r="1880" spans="1:9" x14ac:dyDescent="0.2">
      <c r="A1880" s="3"/>
      <c r="G1880" s="3"/>
      <c r="H1880" s="3"/>
      <c r="I1880" s="3"/>
    </row>
    <row r="1881" spans="1:9" x14ac:dyDescent="0.2">
      <c r="A1881" s="3"/>
      <c r="G1881" s="3"/>
      <c r="H1881" s="3"/>
      <c r="I1881" s="3"/>
    </row>
    <row r="1882" spans="1:9" x14ac:dyDescent="0.2">
      <c r="A1882" s="3"/>
      <c r="G1882" s="3"/>
      <c r="H1882" s="3"/>
      <c r="I1882" s="3"/>
    </row>
    <row r="1883" spans="1:9" x14ac:dyDescent="0.2">
      <c r="A1883" s="3"/>
      <c r="G1883" s="3"/>
      <c r="H1883" s="3"/>
      <c r="I1883" s="3"/>
    </row>
    <row r="1884" spans="1:9" x14ac:dyDescent="0.2">
      <c r="A1884" s="3"/>
      <c r="G1884" s="3"/>
      <c r="H1884" s="3"/>
      <c r="I1884" s="3"/>
    </row>
    <row r="1885" spans="1:9" x14ac:dyDescent="0.2">
      <c r="A1885" s="3"/>
      <c r="G1885" s="3"/>
      <c r="H1885" s="3"/>
      <c r="I1885" s="3"/>
    </row>
    <row r="1886" spans="1:9" x14ac:dyDescent="0.2">
      <c r="A1886" s="3"/>
      <c r="G1886" s="3"/>
      <c r="H1886" s="3"/>
      <c r="I1886" s="3"/>
    </row>
    <row r="1887" spans="1:9" x14ac:dyDescent="0.2">
      <c r="A1887" s="3"/>
      <c r="G1887" s="3"/>
      <c r="H1887" s="3"/>
      <c r="I1887" s="3"/>
    </row>
    <row r="1888" spans="1:9" x14ac:dyDescent="0.2">
      <c r="A1888" s="3"/>
      <c r="G1888" s="3"/>
      <c r="H1888" s="3"/>
      <c r="I1888" s="3"/>
    </row>
    <row r="1889" spans="1:9" x14ac:dyDescent="0.2">
      <c r="A1889" s="3"/>
      <c r="G1889" s="3"/>
      <c r="H1889" s="3"/>
      <c r="I1889" s="3"/>
    </row>
    <row r="1890" spans="1:9" x14ac:dyDescent="0.2">
      <c r="A1890" s="3"/>
      <c r="G1890" s="3"/>
      <c r="H1890" s="3"/>
      <c r="I1890" s="3"/>
    </row>
    <row r="1891" spans="1:9" x14ac:dyDescent="0.2">
      <c r="A1891" s="3"/>
      <c r="G1891" s="3"/>
      <c r="H1891" s="3"/>
      <c r="I1891" s="3"/>
    </row>
    <row r="1892" spans="1:9" x14ac:dyDescent="0.2">
      <c r="A1892" s="3"/>
      <c r="G1892" s="3"/>
      <c r="H1892" s="3"/>
      <c r="I1892" s="3"/>
    </row>
    <row r="1893" spans="1:9" x14ac:dyDescent="0.2">
      <c r="A1893" s="3"/>
      <c r="G1893" s="3"/>
      <c r="H1893" s="3"/>
      <c r="I1893" s="3"/>
    </row>
    <row r="1894" spans="1:9" x14ac:dyDescent="0.2">
      <c r="A1894" s="3"/>
      <c r="G1894" s="3"/>
      <c r="H1894" s="3"/>
      <c r="I1894" s="3"/>
    </row>
    <row r="1895" spans="1:9" x14ac:dyDescent="0.2">
      <c r="A1895" s="3"/>
      <c r="G1895" s="3"/>
      <c r="H1895" s="3"/>
      <c r="I1895" s="3"/>
    </row>
    <row r="1896" spans="1:9" x14ac:dyDescent="0.2">
      <c r="A1896" s="3"/>
      <c r="G1896" s="3"/>
      <c r="H1896" s="3"/>
      <c r="I1896" s="3"/>
    </row>
    <row r="1897" spans="1:9" x14ac:dyDescent="0.2">
      <c r="A1897" s="3"/>
      <c r="G1897" s="3"/>
      <c r="H1897" s="3"/>
      <c r="I1897" s="3"/>
    </row>
    <row r="1898" spans="1:9" x14ac:dyDescent="0.2">
      <c r="A1898" s="3"/>
      <c r="G1898" s="3"/>
      <c r="H1898" s="3"/>
      <c r="I1898" s="3"/>
    </row>
    <row r="1899" spans="1:9" x14ac:dyDescent="0.2">
      <c r="A1899" s="3"/>
      <c r="G1899" s="3"/>
      <c r="H1899" s="3"/>
      <c r="I1899" s="3"/>
    </row>
    <row r="1900" spans="1:9" x14ac:dyDescent="0.2">
      <c r="A1900" s="3"/>
      <c r="G1900" s="3"/>
      <c r="H1900" s="3"/>
      <c r="I1900" s="3"/>
    </row>
    <row r="1901" spans="1:9" x14ac:dyDescent="0.2">
      <c r="A1901" s="3"/>
      <c r="G1901" s="3"/>
      <c r="H1901" s="3"/>
      <c r="I1901" s="3"/>
    </row>
    <row r="1902" spans="1:9" x14ac:dyDescent="0.2">
      <c r="A1902" s="3"/>
      <c r="G1902" s="3"/>
      <c r="H1902" s="3"/>
      <c r="I1902" s="3"/>
    </row>
    <row r="1903" spans="1:9" x14ac:dyDescent="0.2">
      <c r="A1903" s="3"/>
      <c r="G1903" s="3"/>
      <c r="H1903" s="3"/>
      <c r="I1903" s="3"/>
    </row>
    <row r="1904" spans="1:9" x14ac:dyDescent="0.2">
      <c r="A1904" s="3"/>
      <c r="G1904" s="3"/>
      <c r="H1904" s="3"/>
      <c r="I1904" s="3"/>
    </row>
    <row r="1905" spans="1:9" x14ac:dyDescent="0.2">
      <c r="A1905" s="3"/>
      <c r="G1905" s="3"/>
      <c r="H1905" s="3"/>
      <c r="I1905" s="3"/>
    </row>
    <row r="1906" spans="1:9" x14ac:dyDescent="0.2">
      <c r="A1906" s="3"/>
      <c r="G1906" s="3"/>
      <c r="H1906" s="3"/>
      <c r="I1906" s="3"/>
    </row>
    <row r="1907" spans="1:9" x14ac:dyDescent="0.2">
      <c r="A1907" s="3"/>
      <c r="G1907" s="3"/>
      <c r="H1907" s="3"/>
      <c r="I1907" s="3"/>
    </row>
    <row r="1908" spans="1:9" x14ac:dyDescent="0.2">
      <c r="A1908" s="3"/>
      <c r="G1908" s="3"/>
      <c r="H1908" s="3"/>
      <c r="I1908" s="3"/>
    </row>
    <row r="1909" spans="1:9" x14ac:dyDescent="0.2">
      <c r="A1909" s="3"/>
      <c r="G1909" s="3"/>
      <c r="H1909" s="3"/>
      <c r="I1909" s="3"/>
    </row>
    <row r="1910" spans="1:9" x14ac:dyDescent="0.2">
      <c r="A1910" s="3"/>
      <c r="G1910" s="3"/>
      <c r="H1910" s="3"/>
      <c r="I1910" s="3"/>
    </row>
    <row r="1911" spans="1:9" x14ac:dyDescent="0.2">
      <c r="A1911" s="3"/>
      <c r="G1911" s="3"/>
      <c r="H1911" s="3"/>
      <c r="I1911" s="3"/>
    </row>
    <row r="1912" spans="1:9" x14ac:dyDescent="0.2">
      <c r="A1912" s="3"/>
      <c r="G1912" s="3"/>
      <c r="H1912" s="3"/>
      <c r="I1912" s="3"/>
    </row>
    <row r="1913" spans="1:9" x14ac:dyDescent="0.2">
      <c r="A1913" s="3"/>
      <c r="G1913" s="3"/>
      <c r="H1913" s="3"/>
      <c r="I1913" s="3"/>
    </row>
    <row r="1914" spans="1:9" x14ac:dyDescent="0.2">
      <c r="A1914" s="3"/>
      <c r="G1914" s="3"/>
      <c r="H1914" s="3"/>
      <c r="I1914" s="3"/>
    </row>
    <row r="1915" spans="1:9" x14ac:dyDescent="0.2">
      <c r="A1915" s="3"/>
      <c r="G1915" s="3"/>
      <c r="H1915" s="3"/>
      <c r="I1915" s="3"/>
    </row>
    <row r="1916" spans="1:9" x14ac:dyDescent="0.2">
      <c r="A1916" s="3"/>
      <c r="G1916" s="3"/>
      <c r="H1916" s="3"/>
      <c r="I1916" s="3"/>
    </row>
    <row r="1917" spans="1:9" x14ac:dyDescent="0.2">
      <c r="A1917" s="3"/>
      <c r="G1917" s="3"/>
      <c r="H1917" s="3"/>
      <c r="I1917" s="3"/>
    </row>
    <row r="1918" spans="1:9" x14ac:dyDescent="0.2">
      <c r="A1918" s="3"/>
      <c r="G1918" s="3"/>
      <c r="H1918" s="3"/>
      <c r="I1918" s="3"/>
    </row>
    <row r="1919" spans="1:9" x14ac:dyDescent="0.2">
      <c r="A1919" s="3"/>
      <c r="G1919" s="3"/>
      <c r="H1919" s="3"/>
      <c r="I1919" s="3"/>
    </row>
    <row r="1920" spans="1:9" x14ac:dyDescent="0.2">
      <c r="A1920" s="3"/>
      <c r="G1920" s="3"/>
      <c r="H1920" s="3"/>
      <c r="I1920" s="3"/>
    </row>
    <row r="1921" spans="1:9" x14ac:dyDescent="0.2">
      <c r="A1921" s="3"/>
      <c r="G1921" s="3"/>
      <c r="H1921" s="3"/>
      <c r="I1921" s="3"/>
    </row>
    <row r="1922" spans="1:9" x14ac:dyDescent="0.2">
      <c r="A1922" s="3"/>
      <c r="G1922" s="3"/>
      <c r="H1922" s="3"/>
      <c r="I1922" s="3"/>
    </row>
    <row r="1923" spans="1:9" x14ac:dyDescent="0.2">
      <c r="A1923" s="3"/>
      <c r="G1923" s="3"/>
      <c r="H1923" s="3"/>
      <c r="I1923" s="3"/>
    </row>
    <row r="1924" spans="1:9" x14ac:dyDescent="0.2">
      <c r="A1924" s="3"/>
      <c r="G1924" s="3"/>
      <c r="H1924" s="3"/>
      <c r="I1924" s="3"/>
    </row>
    <row r="1925" spans="1:9" x14ac:dyDescent="0.2">
      <c r="A1925" s="3"/>
      <c r="G1925" s="3"/>
      <c r="H1925" s="3"/>
      <c r="I1925" s="3"/>
    </row>
    <row r="1926" spans="1:9" x14ac:dyDescent="0.2">
      <c r="A1926" s="3"/>
      <c r="G1926" s="3"/>
      <c r="H1926" s="3"/>
      <c r="I1926" s="3"/>
    </row>
    <row r="1927" spans="1:9" x14ac:dyDescent="0.2">
      <c r="A1927" s="3"/>
      <c r="G1927" s="3"/>
      <c r="H1927" s="3"/>
      <c r="I1927" s="3"/>
    </row>
    <row r="1928" spans="1:9" x14ac:dyDescent="0.2">
      <c r="A1928" s="3"/>
      <c r="G1928" s="3"/>
      <c r="H1928" s="3"/>
      <c r="I1928" s="3"/>
    </row>
    <row r="1929" spans="1:9" x14ac:dyDescent="0.2">
      <c r="A1929" s="3"/>
      <c r="G1929" s="3"/>
      <c r="H1929" s="3"/>
      <c r="I1929" s="3"/>
    </row>
    <row r="1930" spans="1:9" x14ac:dyDescent="0.2">
      <c r="A1930" s="3"/>
      <c r="G1930" s="3"/>
      <c r="H1930" s="3"/>
      <c r="I1930" s="3"/>
    </row>
    <row r="1931" spans="1:9" x14ac:dyDescent="0.2">
      <c r="A1931" s="3"/>
      <c r="G1931" s="3"/>
      <c r="H1931" s="3"/>
      <c r="I1931" s="3"/>
    </row>
    <row r="1932" spans="1:9" x14ac:dyDescent="0.2">
      <c r="A1932" s="3"/>
      <c r="G1932" s="3"/>
      <c r="H1932" s="3"/>
      <c r="I1932" s="3"/>
    </row>
    <row r="1933" spans="1:9" x14ac:dyDescent="0.2">
      <c r="A1933" s="3"/>
      <c r="G1933" s="3"/>
      <c r="H1933" s="3"/>
      <c r="I1933" s="3"/>
    </row>
    <row r="1934" spans="1:9" x14ac:dyDescent="0.2">
      <c r="A1934" s="3"/>
      <c r="G1934" s="3"/>
      <c r="H1934" s="3"/>
      <c r="I1934" s="3"/>
    </row>
    <row r="1935" spans="1:9" x14ac:dyDescent="0.2">
      <c r="A1935" s="3"/>
      <c r="G1935" s="3"/>
      <c r="H1935" s="3"/>
      <c r="I1935" s="3"/>
    </row>
    <row r="1936" spans="1:9" x14ac:dyDescent="0.2">
      <c r="A1936" s="3"/>
      <c r="G1936" s="3"/>
      <c r="H1936" s="3"/>
      <c r="I1936" s="3"/>
    </row>
    <row r="1937" spans="1:9" x14ac:dyDescent="0.2">
      <c r="A1937" s="3"/>
      <c r="G1937" s="3"/>
      <c r="H1937" s="3"/>
      <c r="I1937" s="3"/>
    </row>
    <row r="1938" spans="1:9" x14ac:dyDescent="0.2">
      <c r="A1938" s="3"/>
      <c r="G1938" s="3"/>
      <c r="H1938" s="3"/>
      <c r="I1938" s="3"/>
    </row>
    <row r="1939" spans="1:9" x14ac:dyDescent="0.2">
      <c r="A1939" s="3"/>
      <c r="G1939" s="3"/>
      <c r="H1939" s="3"/>
      <c r="I1939" s="3"/>
    </row>
    <row r="1940" spans="1:9" x14ac:dyDescent="0.2">
      <c r="A1940" s="3"/>
      <c r="G1940" s="3"/>
      <c r="H1940" s="3"/>
      <c r="I1940" s="3"/>
    </row>
    <row r="1941" spans="1:9" x14ac:dyDescent="0.2">
      <c r="A1941" s="3"/>
      <c r="G1941" s="3"/>
      <c r="H1941" s="3"/>
      <c r="I1941" s="3"/>
    </row>
    <row r="1942" spans="1:9" x14ac:dyDescent="0.2">
      <c r="A1942" s="3"/>
      <c r="G1942" s="3"/>
      <c r="H1942" s="3"/>
      <c r="I1942" s="3"/>
    </row>
    <row r="1943" spans="1:9" x14ac:dyDescent="0.2">
      <c r="A1943" s="3"/>
      <c r="G1943" s="3"/>
      <c r="H1943" s="3"/>
      <c r="I1943" s="3"/>
    </row>
    <row r="1944" spans="1:9" x14ac:dyDescent="0.2">
      <c r="A1944" s="3"/>
      <c r="G1944" s="3"/>
      <c r="H1944" s="3"/>
      <c r="I1944" s="3"/>
    </row>
    <row r="1945" spans="1:9" x14ac:dyDescent="0.2">
      <c r="A1945" s="3"/>
      <c r="G1945" s="3"/>
      <c r="H1945" s="3"/>
      <c r="I1945" s="3"/>
    </row>
    <row r="1946" spans="1:9" x14ac:dyDescent="0.2">
      <c r="A1946" s="3"/>
      <c r="G1946" s="3"/>
      <c r="H1946" s="3"/>
      <c r="I1946" s="3"/>
    </row>
    <row r="1947" spans="1:9" x14ac:dyDescent="0.2">
      <c r="A1947" s="3"/>
      <c r="G1947" s="3"/>
      <c r="H1947" s="3"/>
      <c r="I1947" s="3"/>
    </row>
    <row r="1948" spans="1:9" x14ac:dyDescent="0.2">
      <c r="A1948" s="3"/>
      <c r="G1948" s="3"/>
      <c r="H1948" s="3"/>
      <c r="I1948" s="3"/>
    </row>
    <row r="1949" spans="1:9" x14ac:dyDescent="0.2">
      <c r="A1949" s="3"/>
      <c r="G1949" s="3"/>
      <c r="H1949" s="3"/>
      <c r="I1949" s="3"/>
    </row>
    <row r="1950" spans="1:9" x14ac:dyDescent="0.2">
      <c r="A1950" s="3"/>
      <c r="G1950" s="3"/>
      <c r="H1950" s="3"/>
      <c r="I1950" s="3"/>
    </row>
    <row r="1951" spans="1:9" x14ac:dyDescent="0.2">
      <c r="A1951" s="3"/>
      <c r="G1951" s="3"/>
      <c r="H1951" s="3"/>
      <c r="I1951" s="3"/>
    </row>
    <row r="1952" spans="1:9" x14ac:dyDescent="0.2">
      <c r="A1952" s="3"/>
      <c r="G1952" s="3"/>
      <c r="H1952" s="3"/>
      <c r="I1952" s="3"/>
    </row>
    <row r="1953" spans="1:9" x14ac:dyDescent="0.2">
      <c r="A1953" s="3"/>
      <c r="G1953" s="3"/>
      <c r="H1953" s="3"/>
      <c r="I1953" s="3"/>
    </row>
    <row r="1954" spans="1:9" x14ac:dyDescent="0.2">
      <c r="A1954" s="3"/>
      <c r="G1954" s="3"/>
      <c r="H1954" s="3"/>
      <c r="I1954" s="3"/>
    </row>
    <row r="1955" spans="1:9" x14ac:dyDescent="0.2">
      <c r="A1955" s="3"/>
      <c r="G1955" s="3"/>
      <c r="H1955" s="3"/>
      <c r="I1955" s="3"/>
    </row>
    <row r="1956" spans="1:9" x14ac:dyDescent="0.2">
      <c r="A1956" s="3"/>
      <c r="G1956" s="3"/>
      <c r="H1956" s="3"/>
      <c r="I1956" s="3"/>
    </row>
    <row r="1957" spans="1:9" x14ac:dyDescent="0.2">
      <c r="A1957" s="3"/>
      <c r="G1957" s="3"/>
      <c r="H1957" s="3"/>
      <c r="I1957" s="3"/>
    </row>
    <row r="1958" spans="1:9" x14ac:dyDescent="0.2">
      <c r="A1958" s="3"/>
      <c r="G1958" s="3"/>
      <c r="H1958" s="3"/>
      <c r="I1958" s="3"/>
    </row>
    <row r="1959" spans="1:9" x14ac:dyDescent="0.2">
      <c r="A1959" s="3"/>
      <c r="G1959" s="3"/>
      <c r="H1959" s="3"/>
      <c r="I1959" s="3"/>
    </row>
    <row r="1960" spans="1:9" x14ac:dyDescent="0.2">
      <c r="A1960" s="3"/>
      <c r="G1960" s="3"/>
      <c r="H1960" s="3"/>
      <c r="I1960" s="3"/>
    </row>
    <row r="1961" spans="1:9" x14ac:dyDescent="0.2">
      <c r="A1961" s="3"/>
      <c r="G1961" s="3"/>
      <c r="H1961" s="3"/>
      <c r="I1961" s="3"/>
    </row>
    <row r="1962" spans="1:9" x14ac:dyDescent="0.2">
      <c r="A1962" s="3"/>
      <c r="G1962" s="3"/>
      <c r="H1962" s="3"/>
      <c r="I1962" s="3"/>
    </row>
    <row r="1963" spans="1:9" x14ac:dyDescent="0.2">
      <c r="A1963" s="3"/>
      <c r="G1963" s="3"/>
      <c r="H1963" s="3"/>
      <c r="I1963" s="3"/>
    </row>
    <row r="1964" spans="1:9" x14ac:dyDescent="0.2">
      <c r="A1964" s="3"/>
      <c r="G1964" s="3"/>
      <c r="H1964" s="3"/>
      <c r="I1964" s="3"/>
    </row>
    <row r="1965" spans="1:9" x14ac:dyDescent="0.2">
      <c r="A1965" s="3"/>
      <c r="G1965" s="3"/>
      <c r="H1965" s="3"/>
      <c r="I1965" s="3"/>
    </row>
    <row r="1966" spans="1:9" x14ac:dyDescent="0.2">
      <c r="A1966" s="3"/>
      <c r="G1966" s="3"/>
      <c r="H1966" s="3"/>
      <c r="I1966" s="3"/>
    </row>
    <row r="1967" spans="1:9" x14ac:dyDescent="0.2">
      <c r="A1967" s="3"/>
      <c r="G1967" s="3"/>
      <c r="H1967" s="3"/>
      <c r="I1967" s="3"/>
    </row>
    <row r="1968" spans="1:9" x14ac:dyDescent="0.2">
      <c r="A1968" s="3"/>
      <c r="G1968" s="3"/>
      <c r="H1968" s="3"/>
      <c r="I1968" s="3"/>
    </row>
    <row r="1969" spans="1:9" x14ac:dyDescent="0.2">
      <c r="A1969" s="3"/>
      <c r="G1969" s="3"/>
      <c r="H1969" s="3"/>
      <c r="I1969" s="3"/>
    </row>
    <row r="1970" spans="1:9" x14ac:dyDescent="0.2">
      <c r="A1970" s="3"/>
      <c r="G1970" s="3"/>
      <c r="H1970" s="3"/>
      <c r="I1970" s="3"/>
    </row>
    <row r="1971" spans="1:9" x14ac:dyDescent="0.2">
      <c r="A1971" s="3"/>
      <c r="G1971" s="3"/>
      <c r="H1971" s="3"/>
      <c r="I1971" s="3"/>
    </row>
    <row r="1972" spans="1:9" x14ac:dyDescent="0.2">
      <c r="A1972" s="3"/>
      <c r="G1972" s="3"/>
      <c r="H1972" s="3"/>
      <c r="I1972" s="3"/>
    </row>
    <row r="1973" spans="1:9" x14ac:dyDescent="0.2">
      <c r="A1973" s="3"/>
      <c r="G1973" s="3"/>
      <c r="H1973" s="3"/>
      <c r="I1973" s="3"/>
    </row>
    <row r="1974" spans="1:9" x14ac:dyDescent="0.2">
      <c r="A1974" s="3"/>
      <c r="G1974" s="3"/>
      <c r="H1974" s="3"/>
      <c r="I1974" s="3"/>
    </row>
    <row r="1975" spans="1:9" x14ac:dyDescent="0.2">
      <c r="A1975" s="3"/>
      <c r="G1975" s="3"/>
      <c r="H1975" s="3"/>
      <c r="I1975" s="3"/>
    </row>
    <row r="1976" spans="1:9" x14ac:dyDescent="0.2">
      <c r="A1976" s="3"/>
      <c r="G1976" s="3"/>
      <c r="H1976" s="3"/>
      <c r="I1976" s="3"/>
    </row>
    <row r="1977" spans="1:9" x14ac:dyDescent="0.2">
      <c r="A1977" s="3"/>
      <c r="G1977" s="3"/>
      <c r="H1977" s="3"/>
      <c r="I1977" s="3"/>
    </row>
    <row r="1978" spans="1:9" x14ac:dyDescent="0.2">
      <c r="A1978" s="3"/>
      <c r="G1978" s="3"/>
      <c r="H1978" s="3"/>
      <c r="I1978" s="3"/>
    </row>
    <row r="1979" spans="1:9" x14ac:dyDescent="0.2">
      <c r="A1979" s="3"/>
      <c r="G1979" s="3"/>
      <c r="H1979" s="3"/>
      <c r="I1979" s="3"/>
    </row>
    <row r="1980" spans="1:9" x14ac:dyDescent="0.2">
      <c r="A1980" s="3"/>
      <c r="G1980" s="3"/>
      <c r="H1980" s="3"/>
      <c r="I1980" s="3"/>
    </row>
    <row r="1981" spans="1:9" x14ac:dyDescent="0.2">
      <c r="A1981" s="3"/>
      <c r="G1981" s="3"/>
      <c r="H1981" s="3"/>
      <c r="I1981" s="3"/>
    </row>
    <row r="1982" spans="1:9" x14ac:dyDescent="0.2">
      <c r="A1982" s="3"/>
      <c r="G1982" s="3"/>
      <c r="H1982" s="3"/>
      <c r="I1982" s="3"/>
    </row>
    <row r="1983" spans="1:9" x14ac:dyDescent="0.2">
      <c r="A1983" s="3"/>
      <c r="G1983" s="3"/>
      <c r="H1983" s="3"/>
      <c r="I1983" s="3"/>
    </row>
    <row r="1984" spans="1:9" x14ac:dyDescent="0.2">
      <c r="A1984" s="3"/>
      <c r="G1984" s="3"/>
      <c r="H1984" s="3"/>
      <c r="I1984" s="3"/>
    </row>
    <row r="1985" spans="1:9" x14ac:dyDescent="0.2">
      <c r="A1985" s="3"/>
      <c r="G1985" s="3"/>
      <c r="H1985" s="3"/>
      <c r="I1985" s="3"/>
    </row>
    <row r="1986" spans="1:9" x14ac:dyDescent="0.2">
      <c r="A1986" s="3"/>
      <c r="G1986" s="3"/>
      <c r="H1986" s="3"/>
      <c r="I1986" s="3"/>
    </row>
    <row r="1987" spans="1:9" x14ac:dyDescent="0.2">
      <c r="A1987" s="3"/>
      <c r="G1987" s="3"/>
      <c r="H1987" s="3"/>
      <c r="I1987" s="3"/>
    </row>
    <row r="1988" spans="1:9" x14ac:dyDescent="0.2">
      <c r="A1988" s="3"/>
      <c r="G1988" s="3"/>
      <c r="H1988" s="3"/>
      <c r="I1988" s="3"/>
    </row>
    <row r="1989" spans="1:9" x14ac:dyDescent="0.2">
      <c r="A1989" s="3"/>
      <c r="G1989" s="3"/>
      <c r="H1989" s="3"/>
      <c r="I1989" s="3"/>
    </row>
    <row r="1990" spans="1:9" x14ac:dyDescent="0.2">
      <c r="A1990" s="3"/>
      <c r="G1990" s="3"/>
      <c r="H1990" s="3"/>
      <c r="I1990" s="3"/>
    </row>
    <row r="1991" spans="1:9" x14ac:dyDescent="0.2">
      <c r="A1991" s="3"/>
      <c r="G1991" s="3"/>
      <c r="H1991" s="3"/>
      <c r="I1991" s="3"/>
    </row>
    <row r="1992" spans="1:9" x14ac:dyDescent="0.2">
      <c r="A1992" s="3"/>
      <c r="G1992" s="3"/>
      <c r="H1992" s="3"/>
      <c r="I1992" s="3"/>
    </row>
    <row r="1993" spans="1:9" x14ac:dyDescent="0.2">
      <c r="A1993" s="3"/>
      <c r="G1993" s="3"/>
      <c r="H1993" s="3"/>
      <c r="I1993" s="3"/>
    </row>
    <row r="1994" spans="1:9" x14ac:dyDescent="0.2">
      <c r="A1994" s="3"/>
      <c r="G1994" s="3"/>
      <c r="H1994" s="3"/>
      <c r="I1994" s="3"/>
    </row>
    <row r="1995" spans="1:9" x14ac:dyDescent="0.2">
      <c r="A1995" s="3"/>
      <c r="G1995" s="3"/>
      <c r="H1995" s="3"/>
      <c r="I1995" s="3"/>
    </row>
    <row r="1996" spans="1:9" x14ac:dyDescent="0.2">
      <c r="A1996" s="3"/>
      <c r="G1996" s="3"/>
      <c r="H1996" s="3"/>
      <c r="I1996" s="3"/>
    </row>
    <row r="1997" spans="1:9" x14ac:dyDescent="0.2">
      <c r="A1997" s="3"/>
      <c r="G1997" s="3"/>
      <c r="H1997" s="3"/>
      <c r="I1997" s="3"/>
    </row>
    <row r="1998" spans="1:9" x14ac:dyDescent="0.2">
      <c r="A1998" s="3"/>
      <c r="G1998" s="3"/>
      <c r="H1998" s="3"/>
      <c r="I1998" s="3"/>
    </row>
    <row r="1999" spans="1:9" x14ac:dyDescent="0.2">
      <c r="A1999" s="3"/>
      <c r="G1999" s="3"/>
      <c r="H1999" s="3"/>
      <c r="I1999" s="3"/>
    </row>
    <row r="2000" spans="1:9" x14ac:dyDescent="0.2">
      <c r="A2000" s="3"/>
      <c r="G2000" s="3"/>
      <c r="H2000" s="3"/>
      <c r="I2000" s="3"/>
    </row>
    <row r="2001" spans="1:9" x14ac:dyDescent="0.2">
      <c r="A2001" s="3"/>
      <c r="G2001" s="3"/>
      <c r="H2001" s="3"/>
      <c r="I2001" s="3"/>
    </row>
    <row r="2002" spans="1:9" x14ac:dyDescent="0.2">
      <c r="A2002" s="3"/>
      <c r="G2002" s="3"/>
      <c r="H2002" s="3"/>
      <c r="I2002" s="3"/>
    </row>
    <row r="2003" spans="1:9" x14ac:dyDescent="0.2">
      <c r="A2003" s="3"/>
      <c r="G2003" s="3"/>
      <c r="H2003" s="3"/>
      <c r="I2003" s="3"/>
    </row>
    <row r="2004" spans="1:9" x14ac:dyDescent="0.2">
      <c r="A2004" s="3"/>
      <c r="G2004" s="3"/>
      <c r="H2004" s="3"/>
      <c r="I2004" s="3"/>
    </row>
    <row r="2005" spans="1:9" x14ac:dyDescent="0.2">
      <c r="A2005" s="3"/>
      <c r="G2005" s="3"/>
      <c r="H2005" s="3"/>
      <c r="I2005" s="3"/>
    </row>
    <row r="2006" spans="1:9" x14ac:dyDescent="0.2">
      <c r="A2006" s="3"/>
      <c r="G2006" s="3"/>
      <c r="H2006" s="3"/>
      <c r="I2006" s="3"/>
    </row>
    <row r="2007" spans="1:9" x14ac:dyDescent="0.2">
      <c r="A2007" s="3"/>
      <c r="G2007" s="3"/>
      <c r="H2007" s="3"/>
      <c r="I2007" s="3"/>
    </row>
    <row r="2008" spans="1:9" x14ac:dyDescent="0.2">
      <c r="A2008" s="3"/>
      <c r="G2008" s="3"/>
      <c r="H2008" s="3"/>
      <c r="I2008" s="3"/>
    </row>
    <row r="2009" spans="1:9" x14ac:dyDescent="0.2">
      <c r="A2009" s="3"/>
      <c r="G2009" s="3"/>
      <c r="H2009" s="3"/>
      <c r="I2009" s="3"/>
    </row>
    <row r="2010" spans="1:9" x14ac:dyDescent="0.2">
      <c r="A2010" s="3"/>
      <c r="G2010" s="3"/>
      <c r="H2010" s="3"/>
      <c r="I2010" s="3"/>
    </row>
    <row r="2011" spans="1:9" x14ac:dyDescent="0.2">
      <c r="A2011" s="3"/>
      <c r="G2011" s="3"/>
      <c r="H2011" s="3"/>
      <c r="I2011" s="3"/>
    </row>
    <row r="2012" spans="1:9" x14ac:dyDescent="0.2">
      <c r="A2012" s="3"/>
      <c r="G2012" s="3"/>
      <c r="H2012" s="3"/>
      <c r="I2012" s="3"/>
    </row>
    <row r="2013" spans="1:9" x14ac:dyDescent="0.2">
      <c r="A2013" s="3"/>
      <c r="G2013" s="3"/>
      <c r="H2013" s="3"/>
      <c r="I2013" s="3"/>
    </row>
    <row r="2014" spans="1:9" x14ac:dyDescent="0.2">
      <c r="A2014" s="3"/>
      <c r="G2014" s="3"/>
      <c r="H2014" s="3"/>
      <c r="I2014" s="3"/>
    </row>
    <row r="2015" spans="1:9" x14ac:dyDescent="0.2">
      <c r="A2015" s="3"/>
      <c r="G2015" s="3"/>
      <c r="H2015" s="3"/>
      <c r="I2015" s="3"/>
    </row>
    <row r="2016" spans="1:9" x14ac:dyDescent="0.2">
      <c r="A2016" s="3"/>
      <c r="G2016" s="3"/>
      <c r="H2016" s="3"/>
      <c r="I2016" s="3"/>
    </row>
    <row r="2017" spans="1:9" x14ac:dyDescent="0.2">
      <c r="A2017" s="3"/>
      <c r="G2017" s="3"/>
      <c r="H2017" s="3"/>
      <c r="I2017" s="3"/>
    </row>
    <row r="2018" spans="1:9" x14ac:dyDescent="0.2">
      <c r="A2018" s="3"/>
      <c r="G2018" s="3"/>
      <c r="H2018" s="3"/>
      <c r="I2018" s="3"/>
    </row>
    <row r="2019" spans="1:9" x14ac:dyDescent="0.2">
      <c r="A2019" s="3"/>
      <c r="G2019" s="3"/>
      <c r="H2019" s="3"/>
      <c r="I2019" s="3"/>
    </row>
    <row r="2020" spans="1:9" x14ac:dyDescent="0.2">
      <c r="A2020" s="3"/>
      <c r="G2020" s="3"/>
      <c r="H2020" s="3"/>
      <c r="I2020" s="3"/>
    </row>
    <row r="2021" spans="1:9" x14ac:dyDescent="0.2">
      <c r="A2021" s="3"/>
      <c r="G2021" s="3"/>
      <c r="H2021" s="3"/>
      <c r="I2021" s="3"/>
    </row>
    <row r="2022" spans="1:9" x14ac:dyDescent="0.2">
      <c r="A2022" s="3"/>
      <c r="G2022" s="3"/>
      <c r="H2022" s="3"/>
      <c r="I2022" s="3"/>
    </row>
    <row r="2023" spans="1:9" x14ac:dyDescent="0.2">
      <c r="A2023" s="3"/>
      <c r="G2023" s="3"/>
      <c r="H2023" s="3"/>
      <c r="I2023" s="3"/>
    </row>
    <row r="2024" spans="1:9" x14ac:dyDescent="0.2">
      <c r="A2024" s="3"/>
      <c r="G2024" s="3"/>
      <c r="H2024" s="3"/>
      <c r="I2024" s="3"/>
    </row>
    <row r="2025" spans="1:9" x14ac:dyDescent="0.2">
      <c r="A2025" s="3"/>
      <c r="G2025" s="3"/>
      <c r="H2025" s="3"/>
      <c r="I2025" s="3"/>
    </row>
    <row r="2026" spans="1:9" x14ac:dyDescent="0.2">
      <c r="A2026" s="3"/>
      <c r="G2026" s="3"/>
      <c r="H2026" s="3"/>
      <c r="I2026" s="3"/>
    </row>
    <row r="2027" spans="1:9" x14ac:dyDescent="0.2">
      <c r="A2027" s="3"/>
      <c r="G2027" s="3"/>
      <c r="H2027" s="3"/>
      <c r="I2027" s="3"/>
    </row>
    <row r="2028" spans="1:9" x14ac:dyDescent="0.2">
      <c r="A2028" s="3"/>
      <c r="G2028" s="3"/>
      <c r="H2028" s="3"/>
      <c r="I2028" s="3"/>
    </row>
    <row r="2029" spans="1:9" x14ac:dyDescent="0.2">
      <c r="A2029" s="3"/>
      <c r="G2029" s="3"/>
      <c r="H2029" s="3"/>
      <c r="I2029" s="3"/>
    </row>
    <row r="2030" spans="1:9" x14ac:dyDescent="0.2">
      <c r="A2030" s="3"/>
      <c r="G2030" s="3"/>
      <c r="H2030" s="3"/>
      <c r="I2030" s="3"/>
    </row>
    <row r="2031" spans="1:9" x14ac:dyDescent="0.2">
      <c r="A2031" s="3"/>
      <c r="G2031" s="3"/>
      <c r="H2031" s="3"/>
      <c r="I2031" s="3"/>
    </row>
    <row r="2032" spans="1:9" x14ac:dyDescent="0.2">
      <c r="A2032" s="3"/>
      <c r="G2032" s="3"/>
      <c r="H2032" s="3"/>
      <c r="I2032" s="3"/>
    </row>
    <row r="2033" spans="1:9" x14ac:dyDescent="0.2">
      <c r="A2033" s="3"/>
      <c r="G2033" s="3"/>
      <c r="H2033" s="3"/>
      <c r="I2033" s="3"/>
    </row>
    <row r="2034" spans="1:9" x14ac:dyDescent="0.2">
      <c r="A2034" s="3"/>
      <c r="G2034" s="3"/>
      <c r="H2034" s="3"/>
      <c r="I2034" s="3"/>
    </row>
    <row r="2035" spans="1:9" x14ac:dyDescent="0.2">
      <c r="A2035" s="3"/>
      <c r="G2035" s="3"/>
      <c r="H2035" s="3"/>
      <c r="I2035" s="3"/>
    </row>
    <row r="2036" spans="1:9" x14ac:dyDescent="0.2">
      <c r="A2036" s="3"/>
      <c r="G2036" s="3"/>
      <c r="H2036" s="3"/>
      <c r="I2036" s="3"/>
    </row>
    <row r="2037" spans="1:9" x14ac:dyDescent="0.2">
      <c r="A2037" s="3"/>
      <c r="G2037" s="3"/>
      <c r="H2037" s="3"/>
      <c r="I2037" s="3"/>
    </row>
    <row r="2038" spans="1:9" x14ac:dyDescent="0.2">
      <c r="A2038" s="3"/>
      <c r="G2038" s="3"/>
      <c r="H2038" s="3"/>
      <c r="I2038" s="3"/>
    </row>
    <row r="2039" spans="1:9" x14ac:dyDescent="0.2">
      <c r="A2039" s="3"/>
      <c r="G2039" s="3"/>
      <c r="H2039" s="3"/>
      <c r="I2039" s="3"/>
    </row>
    <row r="2040" spans="1:9" x14ac:dyDescent="0.2">
      <c r="A2040" s="3"/>
      <c r="G2040" s="3"/>
      <c r="H2040" s="3"/>
      <c r="I2040" s="3"/>
    </row>
    <row r="2041" spans="1:9" x14ac:dyDescent="0.2">
      <c r="A2041" s="3"/>
      <c r="G2041" s="3"/>
      <c r="H2041" s="3"/>
      <c r="I2041" s="3"/>
    </row>
    <row r="2042" spans="1:9" x14ac:dyDescent="0.2">
      <c r="A2042" s="3"/>
      <c r="G2042" s="3"/>
      <c r="H2042" s="3"/>
      <c r="I2042" s="3"/>
    </row>
    <row r="2043" spans="1:9" x14ac:dyDescent="0.2">
      <c r="A2043" s="3"/>
      <c r="G2043" s="3"/>
      <c r="H2043" s="3"/>
      <c r="I2043" s="3"/>
    </row>
    <row r="2044" spans="1:9" x14ac:dyDescent="0.2">
      <c r="A2044" s="3"/>
      <c r="G2044" s="3"/>
      <c r="H2044" s="3"/>
      <c r="I2044" s="3"/>
    </row>
    <row r="2045" spans="1:9" x14ac:dyDescent="0.2">
      <c r="A2045" s="3"/>
      <c r="G2045" s="3"/>
      <c r="H2045" s="3"/>
      <c r="I2045" s="3"/>
    </row>
    <row r="2046" spans="1:9" x14ac:dyDescent="0.2">
      <c r="A2046" s="3"/>
      <c r="G2046" s="3"/>
      <c r="H2046" s="3"/>
      <c r="I2046" s="3"/>
    </row>
    <row r="2047" spans="1:9" x14ac:dyDescent="0.2">
      <c r="A2047" s="3"/>
      <c r="G2047" s="3"/>
      <c r="H2047" s="3"/>
      <c r="I2047" s="3"/>
    </row>
    <row r="2048" spans="1:9" x14ac:dyDescent="0.2">
      <c r="A2048" s="3"/>
      <c r="G2048" s="3"/>
      <c r="H2048" s="3"/>
      <c r="I2048" s="3"/>
    </row>
    <row r="2049" spans="1:9" x14ac:dyDescent="0.2">
      <c r="A2049" s="3"/>
      <c r="G2049" s="3"/>
      <c r="H2049" s="3"/>
      <c r="I2049" s="3"/>
    </row>
    <row r="2050" spans="1:9" x14ac:dyDescent="0.2">
      <c r="A2050" s="3"/>
      <c r="G2050" s="3"/>
      <c r="H2050" s="3"/>
      <c r="I2050" s="3"/>
    </row>
    <row r="2051" spans="1:9" x14ac:dyDescent="0.2">
      <c r="A2051" s="3"/>
      <c r="G2051" s="3"/>
      <c r="H2051" s="3"/>
      <c r="I2051" s="3"/>
    </row>
    <row r="2052" spans="1:9" x14ac:dyDescent="0.2">
      <c r="A2052" s="3"/>
      <c r="G2052" s="3"/>
      <c r="H2052" s="3"/>
      <c r="I2052" s="3"/>
    </row>
    <row r="2053" spans="1:9" x14ac:dyDescent="0.2">
      <c r="A2053" s="3"/>
      <c r="G2053" s="3"/>
      <c r="H2053" s="3"/>
      <c r="I2053" s="3"/>
    </row>
    <row r="2054" spans="1:9" x14ac:dyDescent="0.2">
      <c r="A2054" s="3"/>
      <c r="G2054" s="3"/>
      <c r="H2054" s="3"/>
      <c r="I2054" s="3"/>
    </row>
    <row r="2055" spans="1:9" x14ac:dyDescent="0.2">
      <c r="A2055" s="3"/>
      <c r="G2055" s="3"/>
      <c r="H2055" s="3"/>
      <c r="I2055" s="3"/>
    </row>
    <row r="2056" spans="1:9" x14ac:dyDescent="0.2">
      <c r="A2056" s="3"/>
      <c r="G2056" s="3"/>
      <c r="H2056" s="3"/>
      <c r="I2056" s="3"/>
    </row>
    <row r="2057" spans="1:9" x14ac:dyDescent="0.2">
      <c r="A2057" s="3"/>
      <c r="G2057" s="3"/>
      <c r="H2057" s="3"/>
      <c r="I2057" s="3"/>
    </row>
    <row r="2058" spans="1:9" x14ac:dyDescent="0.2">
      <c r="A2058" s="3"/>
      <c r="G2058" s="3"/>
      <c r="H2058" s="3"/>
      <c r="I2058" s="3"/>
    </row>
    <row r="2059" spans="1:9" x14ac:dyDescent="0.2">
      <c r="A2059" s="3"/>
      <c r="G2059" s="3"/>
      <c r="H2059" s="3"/>
      <c r="I2059" s="3"/>
    </row>
    <row r="2060" spans="1:9" x14ac:dyDescent="0.2">
      <c r="A2060" s="3"/>
      <c r="G2060" s="3"/>
      <c r="H2060" s="3"/>
      <c r="I2060" s="3"/>
    </row>
    <row r="2061" spans="1:9" x14ac:dyDescent="0.2">
      <c r="A2061" s="3"/>
      <c r="G2061" s="3"/>
      <c r="H2061" s="3"/>
      <c r="I2061" s="3"/>
    </row>
    <row r="2062" spans="1:9" x14ac:dyDescent="0.2">
      <c r="A2062" s="3"/>
      <c r="G2062" s="3"/>
      <c r="H2062" s="3"/>
      <c r="I2062" s="3"/>
    </row>
    <row r="2063" spans="1:9" x14ac:dyDescent="0.2">
      <c r="A2063" s="3"/>
      <c r="G2063" s="3"/>
      <c r="H2063" s="3"/>
      <c r="I2063" s="3"/>
    </row>
    <row r="2064" spans="1:9" x14ac:dyDescent="0.2">
      <c r="A2064" s="3"/>
      <c r="G2064" s="3"/>
      <c r="H2064" s="3"/>
      <c r="I2064" s="3"/>
    </row>
    <row r="2065" spans="1:9" x14ac:dyDescent="0.2">
      <c r="A2065" s="3"/>
      <c r="G2065" s="3"/>
      <c r="H2065" s="3"/>
      <c r="I2065" s="3"/>
    </row>
    <row r="2066" spans="1:9" x14ac:dyDescent="0.2">
      <c r="A2066" s="3"/>
      <c r="G2066" s="3"/>
      <c r="H2066" s="3"/>
      <c r="I2066" s="3"/>
    </row>
    <row r="2067" spans="1:9" x14ac:dyDescent="0.2">
      <c r="A2067" s="3"/>
      <c r="G2067" s="3"/>
      <c r="H2067" s="3"/>
      <c r="I2067" s="3"/>
    </row>
    <row r="2068" spans="1:9" x14ac:dyDescent="0.2">
      <c r="A2068" s="3"/>
      <c r="G2068" s="3"/>
      <c r="H2068" s="3"/>
      <c r="I2068" s="3"/>
    </row>
    <row r="2069" spans="1:9" x14ac:dyDescent="0.2">
      <c r="A2069" s="3"/>
      <c r="G2069" s="3"/>
      <c r="H2069" s="3"/>
      <c r="I2069" s="3"/>
    </row>
    <row r="2070" spans="1:9" x14ac:dyDescent="0.2">
      <c r="A2070" s="3"/>
      <c r="G2070" s="3"/>
      <c r="H2070" s="3"/>
      <c r="I2070" s="3"/>
    </row>
    <row r="2071" spans="1:9" x14ac:dyDescent="0.2">
      <c r="A2071" s="3"/>
      <c r="G2071" s="3"/>
      <c r="H2071" s="3"/>
      <c r="I2071" s="3"/>
    </row>
    <row r="2072" spans="1:9" x14ac:dyDescent="0.2">
      <c r="A2072" s="3"/>
      <c r="G2072" s="3"/>
      <c r="H2072" s="3"/>
      <c r="I2072" s="3"/>
    </row>
    <row r="2073" spans="1:9" x14ac:dyDescent="0.2">
      <c r="A2073" s="3"/>
      <c r="G2073" s="3"/>
      <c r="H2073" s="3"/>
      <c r="I2073" s="3"/>
    </row>
    <row r="2074" spans="1:9" x14ac:dyDescent="0.2">
      <c r="A2074" s="3"/>
      <c r="G2074" s="3"/>
      <c r="H2074" s="3"/>
      <c r="I2074" s="3"/>
    </row>
    <row r="2075" spans="1:9" x14ac:dyDescent="0.2">
      <c r="A2075" s="3"/>
      <c r="G2075" s="3"/>
      <c r="H2075" s="3"/>
      <c r="I2075" s="3"/>
    </row>
    <row r="2076" spans="1:9" x14ac:dyDescent="0.2">
      <c r="A2076" s="3"/>
      <c r="G2076" s="3"/>
      <c r="H2076" s="3"/>
      <c r="I2076" s="3"/>
    </row>
    <row r="2077" spans="1:9" x14ac:dyDescent="0.2">
      <c r="A2077" s="3"/>
      <c r="G2077" s="3"/>
      <c r="H2077" s="3"/>
      <c r="I2077" s="3"/>
    </row>
    <row r="2078" spans="1:9" x14ac:dyDescent="0.2">
      <c r="A2078" s="3"/>
      <c r="G2078" s="3"/>
      <c r="H2078" s="3"/>
      <c r="I2078" s="3"/>
    </row>
    <row r="2079" spans="1:9" x14ac:dyDescent="0.2">
      <c r="A2079" s="3"/>
      <c r="G2079" s="3"/>
      <c r="H2079" s="3"/>
      <c r="I2079" s="3"/>
    </row>
    <row r="2080" spans="1:9" x14ac:dyDescent="0.2">
      <c r="A2080" s="3"/>
      <c r="G2080" s="3"/>
      <c r="H2080" s="3"/>
      <c r="I2080" s="3"/>
    </row>
    <row r="2081" spans="1:9" x14ac:dyDescent="0.2">
      <c r="A2081" s="3"/>
      <c r="G2081" s="3"/>
      <c r="H2081" s="3"/>
      <c r="I2081" s="3"/>
    </row>
    <row r="2082" spans="1:9" x14ac:dyDescent="0.2">
      <c r="A2082" s="3"/>
      <c r="G2082" s="3"/>
      <c r="H2082" s="3"/>
      <c r="I2082" s="3"/>
    </row>
    <row r="2083" spans="1:9" x14ac:dyDescent="0.2">
      <c r="A2083" s="3"/>
      <c r="G2083" s="3"/>
      <c r="H2083" s="3"/>
      <c r="I2083" s="3"/>
    </row>
    <row r="2084" spans="1:9" x14ac:dyDescent="0.2">
      <c r="A2084" s="3"/>
      <c r="G2084" s="3"/>
      <c r="H2084" s="3"/>
      <c r="I2084" s="3"/>
    </row>
    <row r="2085" spans="1:9" x14ac:dyDescent="0.2">
      <c r="A2085" s="3"/>
      <c r="G2085" s="3"/>
      <c r="H2085" s="3"/>
      <c r="I2085" s="3"/>
    </row>
    <row r="2086" spans="1:9" x14ac:dyDescent="0.2">
      <c r="A2086" s="3"/>
      <c r="G2086" s="3"/>
      <c r="H2086" s="3"/>
      <c r="I2086" s="3"/>
    </row>
    <row r="2087" spans="1:9" x14ac:dyDescent="0.2">
      <c r="A2087" s="3"/>
      <c r="G2087" s="3"/>
      <c r="H2087" s="3"/>
      <c r="I2087" s="3"/>
    </row>
    <row r="2088" spans="1:9" x14ac:dyDescent="0.2">
      <c r="A2088" s="3"/>
      <c r="G2088" s="3"/>
      <c r="H2088" s="3"/>
      <c r="I2088" s="3"/>
    </row>
    <row r="2089" spans="1:9" x14ac:dyDescent="0.2">
      <c r="A2089" s="3"/>
      <c r="G2089" s="3"/>
      <c r="H2089" s="3"/>
      <c r="I2089" s="3"/>
    </row>
    <row r="2090" spans="1:9" x14ac:dyDescent="0.2">
      <c r="A2090" s="3"/>
      <c r="G2090" s="3"/>
      <c r="H2090" s="3"/>
      <c r="I2090" s="3"/>
    </row>
    <row r="2091" spans="1:9" x14ac:dyDescent="0.2">
      <c r="A2091" s="3"/>
      <c r="G2091" s="3"/>
      <c r="H2091" s="3"/>
      <c r="I2091" s="3"/>
    </row>
    <row r="2092" spans="1:9" x14ac:dyDescent="0.2">
      <c r="A2092" s="3"/>
      <c r="G2092" s="3"/>
      <c r="H2092" s="3"/>
      <c r="I2092" s="3"/>
    </row>
    <row r="2093" spans="1:9" x14ac:dyDescent="0.2">
      <c r="A2093" s="3"/>
      <c r="G2093" s="3"/>
      <c r="H2093" s="3"/>
      <c r="I2093" s="3"/>
    </row>
    <row r="2094" spans="1:9" x14ac:dyDescent="0.2">
      <c r="A2094" s="3"/>
      <c r="G2094" s="3"/>
      <c r="H2094" s="3"/>
      <c r="I2094" s="3"/>
    </row>
    <row r="2095" spans="1:9" x14ac:dyDescent="0.2">
      <c r="A2095" s="3"/>
      <c r="G2095" s="3"/>
      <c r="H2095" s="3"/>
      <c r="I2095" s="3"/>
    </row>
    <row r="2096" spans="1:9" x14ac:dyDescent="0.2">
      <c r="A2096" s="3"/>
      <c r="G2096" s="3"/>
      <c r="H2096" s="3"/>
      <c r="I2096" s="3"/>
    </row>
    <row r="2097" spans="1:9" x14ac:dyDescent="0.2">
      <c r="A2097" s="3"/>
      <c r="G2097" s="3"/>
      <c r="H2097" s="3"/>
      <c r="I2097" s="3"/>
    </row>
    <row r="2098" spans="1:9" x14ac:dyDescent="0.2">
      <c r="A2098" s="3"/>
      <c r="G2098" s="3"/>
      <c r="H2098" s="3"/>
      <c r="I2098" s="3"/>
    </row>
    <row r="2099" spans="1:9" x14ac:dyDescent="0.2">
      <c r="A2099" s="3"/>
      <c r="G2099" s="3"/>
      <c r="H2099" s="3"/>
      <c r="I2099" s="3"/>
    </row>
    <row r="2100" spans="1:9" x14ac:dyDescent="0.2">
      <c r="A2100" s="3"/>
      <c r="G2100" s="3"/>
      <c r="H2100" s="3"/>
      <c r="I2100" s="3"/>
    </row>
    <row r="2101" spans="1:9" x14ac:dyDescent="0.2">
      <c r="A2101" s="3"/>
      <c r="G2101" s="3"/>
      <c r="H2101" s="3"/>
      <c r="I2101" s="3"/>
    </row>
    <row r="2102" spans="1:9" x14ac:dyDescent="0.2">
      <c r="A2102" s="3"/>
      <c r="G2102" s="3"/>
      <c r="H2102" s="3"/>
      <c r="I2102" s="3"/>
    </row>
    <row r="2103" spans="1:9" x14ac:dyDescent="0.2">
      <c r="A2103" s="3"/>
      <c r="G2103" s="3"/>
      <c r="H2103" s="3"/>
      <c r="I2103" s="3"/>
    </row>
    <row r="2104" spans="1:9" x14ac:dyDescent="0.2">
      <c r="A2104" s="3"/>
      <c r="G2104" s="3"/>
      <c r="H2104" s="3"/>
      <c r="I2104" s="3"/>
    </row>
    <row r="2105" spans="1:9" x14ac:dyDescent="0.2">
      <c r="A2105" s="3"/>
      <c r="G2105" s="3"/>
      <c r="H2105" s="3"/>
      <c r="I2105" s="3"/>
    </row>
    <row r="2106" spans="1:9" x14ac:dyDescent="0.2">
      <c r="A2106" s="3"/>
      <c r="G2106" s="3"/>
      <c r="H2106" s="3"/>
      <c r="I2106" s="3"/>
    </row>
    <row r="2107" spans="1:9" x14ac:dyDescent="0.2">
      <c r="A2107" s="3"/>
      <c r="G2107" s="3"/>
      <c r="H2107" s="3"/>
      <c r="I2107" s="3"/>
    </row>
    <row r="2108" spans="1:9" x14ac:dyDescent="0.2">
      <c r="A2108" s="3"/>
      <c r="G2108" s="3"/>
      <c r="H2108" s="3"/>
      <c r="I2108" s="3"/>
    </row>
    <row r="2109" spans="1:9" x14ac:dyDescent="0.2">
      <c r="A2109" s="3"/>
      <c r="G2109" s="3"/>
      <c r="H2109" s="3"/>
      <c r="I2109" s="3"/>
    </row>
    <row r="2110" spans="1:9" x14ac:dyDescent="0.2">
      <c r="A2110" s="3"/>
      <c r="G2110" s="3"/>
      <c r="H2110" s="3"/>
      <c r="I2110" s="3"/>
    </row>
    <row r="2111" spans="1:9" x14ac:dyDescent="0.2">
      <c r="A2111" s="3"/>
      <c r="G2111" s="3"/>
      <c r="H2111" s="3"/>
      <c r="I2111" s="3"/>
    </row>
    <row r="2112" spans="1:9" x14ac:dyDescent="0.2">
      <c r="A2112" s="3"/>
      <c r="G2112" s="3"/>
      <c r="H2112" s="3"/>
      <c r="I2112" s="3"/>
    </row>
    <row r="2113" spans="1:9" x14ac:dyDescent="0.2">
      <c r="A2113" s="3"/>
      <c r="G2113" s="3"/>
      <c r="H2113" s="3"/>
      <c r="I2113" s="3"/>
    </row>
    <row r="2114" spans="1:9" x14ac:dyDescent="0.2">
      <c r="A2114" s="3"/>
      <c r="G2114" s="3"/>
      <c r="H2114" s="3"/>
      <c r="I2114" s="3"/>
    </row>
    <row r="2115" spans="1:9" x14ac:dyDescent="0.2">
      <c r="A2115" s="3"/>
      <c r="G2115" s="3"/>
      <c r="H2115" s="3"/>
      <c r="I2115" s="3"/>
    </row>
    <row r="2116" spans="1:9" x14ac:dyDescent="0.2">
      <c r="A2116" s="3"/>
      <c r="G2116" s="3"/>
      <c r="H2116" s="3"/>
      <c r="I2116" s="3"/>
    </row>
    <row r="2117" spans="1:9" x14ac:dyDescent="0.2">
      <c r="A2117" s="3"/>
      <c r="G2117" s="3"/>
      <c r="H2117" s="3"/>
      <c r="I2117" s="3"/>
    </row>
    <row r="2118" spans="1:9" x14ac:dyDescent="0.2">
      <c r="A2118" s="3"/>
      <c r="G2118" s="3"/>
      <c r="H2118" s="3"/>
      <c r="I2118" s="3"/>
    </row>
    <row r="2119" spans="1:9" x14ac:dyDescent="0.2">
      <c r="A2119" s="3"/>
      <c r="G2119" s="3"/>
      <c r="H2119" s="3"/>
      <c r="I2119" s="3"/>
    </row>
    <row r="2120" spans="1:9" x14ac:dyDescent="0.2">
      <c r="A2120" s="3"/>
      <c r="G2120" s="3"/>
      <c r="H2120" s="3"/>
      <c r="I2120" s="3"/>
    </row>
    <row r="2121" spans="1:9" x14ac:dyDescent="0.2">
      <c r="A2121" s="3"/>
      <c r="G2121" s="3"/>
      <c r="H2121" s="3"/>
      <c r="I2121" s="3"/>
    </row>
    <row r="2122" spans="1:9" x14ac:dyDescent="0.2">
      <c r="A2122" s="3"/>
      <c r="G2122" s="3"/>
      <c r="H2122" s="3"/>
      <c r="I2122" s="3"/>
    </row>
    <row r="2123" spans="1:9" x14ac:dyDescent="0.2">
      <c r="A2123" s="3"/>
      <c r="G2123" s="3"/>
      <c r="H2123" s="3"/>
      <c r="I2123" s="3"/>
    </row>
    <row r="2124" spans="1:9" x14ac:dyDescent="0.2">
      <c r="A2124" s="3"/>
      <c r="G2124" s="3"/>
      <c r="H2124" s="3"/>
      <c r="I2124" s="3"/>
    </row>
    <row r="2125" spans="1:9" x14ac:dyDescent="0.2">
      <c r="A2125" s="3"/>
      <c r="G2125" s="3"/>
      <c r="H2125" s="3"/>
      <c r="I2125" s="3"/>
    </row>
    <row r="2126" spans="1:9" x14ac:dyDescent="0.2">
      <c r="A2126" s="3"/>
      <c r="G2126" s="3"/>
      <c r="H2126" s="3"/>
      <c r="I2126" s="3"/>
    </row>
    <row r="2127" spans="1:9" x14ac:dyDescent="0.2">
      <c r="A2127" s="3"/>
      <c r="G2127" s="3"/>
      <c r="H2127" s="3"/>
      <c r="I2127" s="3"/>
    </row>
    <row r="2128" spans="1:9" x14ac:dyDescent="0.2">
      <c r="A2128" s="3"/>
      <c r="G2128" s="3"/>
      <c r="H2128" s="3"/>
      <c r="I2128" s="3"/>
    </row>
    <row r="2129" spans="1:9" x14ac:dyDescent="0.2">
      <c r="A2129" s="3"/>
      <c r="G2129" s="3"/>
      <c r="H2129" s="3"/>
      <c r="I2129" s="3"/>
    </row>
    <row r="2130" spans="1:9" x14ac:dyDescent="0.2">
      <c r="A2130" s="3"/>
      <c r="G2130" s="3"/>
      <c r="H2130" s="3"/>
      <c r="I2130" s="3"/>
    </row>
    <row r="2131" spans="1:9" x14ac:dyDescent="0.2">
      <c r="A2131" s="3"/>
      <c r="G2131" s="3"/>
      <c r="H2131" s="3"/>
      <c r="I2131" s="3"/>
    </row>
    <row r="2132" spans="1:9" x14ac:dyDescent="0.2">
      <c r="A2132" s="3"/>
      <c r="G2132" s="3"/>
      <c r="H2132" s="3"/>
      <c r="I2132" s="3"/>
    </row>
    <row r="2133" spans="1:9" x14ac:dyDescent="0.2">
      <c r="A2133" s="3"/>
      <c r="G2133" s="3"/>
      <c r="H2133" s="3"/>
      <c r="I2133" s="3"/>
    </row>
    <row r="2134" spans="1:9" x14ac:dyDescent="0.2">
      <c r="A2134" s="3"/>
      <c r="G2134" s="3"/>
      <c r="H2134" s="3"/>
      <c r="I2134" s="3"/>
    </row>
    <row r="2135" spans="1:9" x14ac:dyDescent="0.2">
      <c r="A2135" s="3"/>
      <c r="G2135" s="3"/>
      <c r="H2135" s="3"/>
      <c r="I2135" s="3"/>
    </row>
    <row r="2136" spans="1:9" x14ac:dyDescent="0.2">
      <c r="A2136" s="3"/>
      <c r="G2136" s="3"/>
      <c r="H2136" s="3"/>
      <c r="I2136" s="3"/>
    </row>
    <row r="2137" spans="1:9" x14ac:dyDescent="0.2">
      <c r="A2137" s="3"/>
      <c r="G2137" s="3"/>
      <c r="H2137" s="3"/>
      <c r="I2137" s="3"/>
    </row>
    <row r="2138" spans="1:9" x14ac:dyDescent="0.2">
      <c r="A2138" s="3"/>
      <c r="G2138" s="3"/>
      <c r="H2138" s="3"/>
      <c r="I2138" s="3"/>
    </row>
    <row r="2139" spans="1:9" x14ac:dyDescent="0.2">
      <c r="A2139" s="3"/>
      <c r="G2139" s="3"/>
      <c r="H2139" s="3"/>
      <c r="I2139" s="3"/>
    </row>
    <row r="2140" spans="1:9" x14ac:dyDescent="0.2">
      <c r="A2140" s="3"/>
      <c r="G2140" s="3"/>
      <c r="H2140" s="3"/>
      <c r="I2140" s="3"/>
    </row>
    <row r="2141" spans="1:9" x14ac:dyDescent="0.2">
      <c r="A2141" s="3"/>
      <c r="G2141" s="3"/>
      <c r="H2141" s="3"/>
      <c r="I2141" s="3"/>
    </row>
    <row r="2142" spans="1:9" x14ac:dyDescent="0.2">
      <c r="A2142" s="3"/>
      <c r="G2142" s="3"/>
      <c r="H2142" s="3"/>
      <c r="I2142" s="3"/>
    </row>
    <row r="2143" spans="1:9" x14ac:dyDescent="0.2">
      <c r="A2143" s="3"/>
      <c r="G2143" s="3"/>
      <c r="H2143" s="3"/>
      <c r="I2143" s="3"/>
    </row>
    <row r="2144" spans="1:9" x14ac:dyDescent="0.2">
      <c r="A2144" s="3"/>
      <c r="G2144" s="3"/>
      <c r="H2144" s="3"/>
      <c r="I2144" s="3"/>
    </row>
    <row r="2145" spans="1:9" x14ac:dyDescent="0.2">
      <c r="A2145" s="3"/>
      <c r="G2145" s="3"/>
      <c r="H2145" s="3"/>
      <c r="I2145" s="3"/>
    </row>
    <row r="2146" spans="1:9" x14ac:dyDescent="0.2">
      <c r="A2146" s="3"/>
      <c r="G2146" s="3"/>
      <c r="H2146" s="3"/>
      <c r="I2146" s="3"/>
    </row>
    <row r="2147" spans="1:9" x14ac:dyDescent="0.2">
      <c r="A2147" s="3"/>
      <c r="G2147" s="3"/>
      <c r="H2147" s="3"/>
      <c r="I2147" s="3"/>
    </row>
    <row r="2148" spans="1:9" x14ac:dyDescent="0.2">
      <c r="A2148" s="3"/>
      <c r="G2148" s="3"/>
      <c r="H2148" s="3"/>
      <c r="I2148" s="3"/>
    </row>
    <row r="2149" spans="1:9" x14ac:dyDescent="0.2">
      <c r="A2149" s="3"/>
      <c r="G2149" s="3"/>
      <c r="H2149" s="3"/>
      <c r="I2149" s="3"/>
    </row>
    <row r="2150" spans="1:9" x14ac:dyDescent="0.2">
      <c r="A2150" s="3"/>
      <c r="G2150" s="3"/>
      <c r="H2150" s="3"/>
      <c r="I2150" s="3"/>
    </row>
    <row r="2151" spans="1:9" x14ac:dyDescent="0.2">
      <c r="A2151" s="3"/>
      <c r="G2151" s="3"/>
      <c r="H2151" s="3"/>
      <c r="I2151" s="3"/>
    </row>
    <row r="2152" spans="1:9" x14ac:dyDescent="0.2">
      <c r="A2152" s="3"/>
      <c r="G2152" s="3"/>
      <c r="H2152" s="3"/>
      <c r="I2152" s="3"/>
    </row>
    <row r="2153" spans="1:9" x14ac:dyDescent="0.2">
      <c r="A2153" s="3"/>
      <c r="G2153" s="3"/>
      <c r="H2153" s="3"/>
      <c r="I2153" s="3"/>
    </row>
    <row r="2154" spans="1:9" x14ac:dyDescent="0.2">
      <c r="A2154" s="3"/>
      <c r="G2154" s="3"/>
      <c r="H2154" s="3"/>
      <c r="I2154" s="3"/>
    </row>
    <row r="2155" spans="1:9" x14ac:dyDescent="0.2">
      <c r="A2155" s="3"/>
      <c r="G2155" s="3"/>
      <c r="H2155" s="3"/>
      <c r="I2155" s="3"/>
    </row>
    <row r="2156" spans="1:9" x14ac:dyDescent="0.2">
      <c r="A2156" s="3"/>
      <c r="G2156" s="3"/>
      <c r="H2156" s="3"/>
      <c r="I2156" s="3"/>
    </row>
    <row r="2157" spans="1:9" x14ac:dyDescent="0.2">
      <c r="A2157" s="3"/>
      <c r="G2157" s="3"/>
      <c r="H2157" s="3"/>
      <c r="I2157" s="3"/>
    </row>
    <row r="2158" spans="1:9" x14ac:dyDescent="0.2">
      <c r="A2158" s="3"/>
      <c r="G2158" s="3"/>
      <c r="H2158" s="3"/>
      <c r="I2158" s="3"/>
    </row>
    <row r="2159" spans="1:9" x14ac:dyDescent="0.2">
      <c r="A2159" s="3"/>
      <c r="G2159" s="3"/>
      <c r="H2159" s="3"/>
      <c r="I2159" s="3"/>
    </row>
    <row r="2160" spans="1:9" x14ac:dyDescent="0.2">
      <c r="A2160" s="3"/>
      <c r="G2160" s="3"/>
      <c r="H2160" s="3"/>
      <c r="I2160" s="3"/>
    </row>
    <row r="2161" spans="1:9" x14ac:dyDescent="0.2">
      <c r="A2161" s="3"/>
      <c r="G2161" s="3"/>
      <c r="H2161" s="3"/>
      <c r="I2161" s="3"/>
    </row>
    <row r="2162" spans="1:9" x14ac:dyDescent="0.2">
      <c r="A2162" s="3"/>
      <c r="G2162" s="3"/>
      <c r="H2162" s="3"/>
      <c r="I2162" s="3"/>
    </row>
    <row r="2163" spans="1:9" x14ac:dyDescent="0.2">
      <c r="A2163" s="3"/>
      <c r="G2163" s="3"/>
      <c r="H2163" s="3"/>
      <c r="I2163" s="3"/>
    </row>
    <row r="2164" spans="1:9" x14ac:dyDescent="0.2">
      <c r="A2164" s="3"/>
      <c r="G2164" s="3"/>
      <c r="H2164" s="3"/>
      <c r="I2164" s="3"/>
    </row>
    <row r="2165" spans="1:9" x14ac:dyDescent="0.2">
      <c r="A2165" s="3"/>
      <c r="G2165" s="3"/>
      <c r="H2165" s="3"/>
      <c r="I2165" s="3"/>
    </row>
    <row r="2166" spans="1:9" x14ac:dyDescent="0.2">
      <c r="A2166" s="3"/>
      <c r="G2166" s="3"/>
      <c r="H2166" s="3"/>
      <c r="I2166" s="3"/>
    </row>
    <row r="2167" spans="1:9" x14ac:dyDescent="0.2">
      <c r="A2167" s="3"/>
      <c r="G2167" s="3"/>
      <c r="H2167" s="3"/>
      <c r="I2167" s="3"/>
    </row>
    <row r="2168" spans="1:9" x14ac:dyDescent="0.2">
      <c r="A2168" s="3"/>
      <c r="G2168" s="3"/>
      <c r="H2168" s="3"/>
      <c r="I2168" s="3"/>
    </row>
    <row r="2169" spans="1:9" x14ac:dyDescent="0.2">
      <c r="A2169" s="3"/>
      <c r="G2169" s="3"/>
      <c r="H2169" s="3"/>
      <c r="I2169" s="3"/>
    </row>
    <row r="2170" spans="1:9" x14ac:dyDescent="0.2">
      <c r="A2170" s="3"/>
      <c r="G2170" s="3"/>
      <c r="H2170" s="3"/>
      <c r="I2170" s="3"/>
    </row>
    <row r="2171" spans="1:9" x14ac:dyDescent="0.2">
      <c r="A2171" s="3"/>
      <c r="G2171" s="3"/>
      <c r="H2171" s="3"/>
      <c r="I2171" s="3"/>
    </row>
    <row r="2172" spans="1:9" x14ac:dyDescent="0.2">
      <c r="A2172" s="3"/>
      <c r="G2172" s="3"/>
      <c r="H2172" s="3"/>
      <c r="I2172" s="3"/>
    </row>
    <row r="2173" spans="1:9" x14ac:dyDescent="0.2">
      <c r="A2173" s="3"/>
      <c r="G2173" s="3"/>
      <c r="H2173" s="3"/>
      <c r="I2173" s="3"/>
    </row>
    <row r="2174" spans="1:9" x14ac:dyDescent="0.2">
      <c r="A2174" s="3"/>
      <c r="G2174" s="3"/>
      <c r="H2174" s="3"/>
      <c r="I2174" s="3"/>
    </row>
    <row r="2175" spans="1:9" x14ac:dyDescent="0.2">
      <c r="A2175" s="3"/>
      <c r="G2175" s="3"/>
      <c r="H2175" s="3"/>
      <c r="I2175" s="3"/>
    </row>
    <row r="2176" spans="1:9" x14ac:dyDescent="0.2">
      <c r="A2176" s="3"/>
      <c r="G2176" s="3"/>
      <c r="H2176" s="3"/>
      <c r="I2176" s="3"/>
    </row>
    <row r="2177" spans="1:9" x14ac:dyDescent="0.2">
      <c r="A2177" s="3"/>
      <c r="G2177" s="3"/>
      <c r="H2177" s="3"/>
      <c r="I2177" s="3"/>
    </row>
    <row r="2178" spans="1:9" x14ac:dyDescent="0.2">
      <c r="A2178" s="3"/>
      <c r="G2178" s="3"/>
      <c r="H2178" s="3"/>
      <c r="I2178" s="3"/>
    </row>
    <row r="2179" spans="1:9" x14ac:dyDescent="0.2">
      <c r="A2179" s="3"/>
      <c r="G2179" s="3"/>
      <c r="H2179" s="3"/>
      <c r="I2179" s="3"/>
    </row>
    <row r="2180" spans="1:9" x14ac:dyDescent="0.2">
      <c r="A2180" s="3"/>
      <c r="G2180" s="3"/>
      <c r="H2180" s="3"/>
      <c r="I2180" s="3"/>
    </row>
    <row r="2181" spans="1:9" x14ac:dyDescent="0.2">
      <c r="A2181" s="3"/>
      <c r="G2181" s="3"/>
      <c r="H2181" s="3"/>
      <c r="I2181" s="3"/>
    </row>
    <row r="2182" spans="1:9" x14ac:dyDescent="0.2">
      <c r="A2182" s="3"/>
      <c r="G2182" s="3"/>
      <c r="H2182" s="3"/>
      <c r="I2182" s="3"/>
    </row>
    <row r="2183" spans="1:9" x14ac:dyDescent="0.2">
      <c r="A2183" s="3"/>
      <c r="G2183" s="3"/>
      <c r="H2183" s="3"/>
      <c r="I2183" s="3"/>
    </row>
    <row r="2184" spans="1:9" x14ac:dyDescent="0.2">
      <c r="A2184" s="3"/>
      <c r="G2184" s="3"/>
      <c r="H2184" s="3"/>
      <c r="I2184" s="3"/>
    </row>
    <row r="2185" spans="1:9" x14ac:dyDescent="0.2">
      <c r="A2185" s="3"/>
      <c r="G2185" s="3"/>
      <c r="H2185" s="3"/>
      <c r="I2185" s="3"/>
    </row>
    <row r="2186" spans="1:9" x14ac:dyDescent="0.2">
      <c r="A2186" s="3"/>
      <c r="G2186" s="3"/>
      <c r="H2186" s="3"/>
      <c r="I2186" s="3"/>
    </row>
    <row r="2187" spans="1:9" x14ac:dyDescent="0.2">
      <c r="A2187" s="3"/>
      <c r="G2187" s="3"/>
      <c r="H2187" s="3"/>
      <c r="I2187" s="3"/>
    </row>
    <row r="2188" spans="1:9" x14ac:dyDescent="0.2">
      <c r="A2188" s="3"/>
      <c r="G2188" s="3"/>
      <c r="H2188" s="3"/>
      <c r="I2188" s="3"/>
    </row>
    <row r="2189" spans="1:9" x14ac:dyDescent="0.2">
      <c r="A2189" s="3"/>
      <c r="G2189" s="3"/>
      <c r="H2189" s="3"/>
      <c r="I2189" s="3"/>
    </row>
    <row r="2190" spans="1:9" x14ac:dyDescent="0.2">
      <c r="A2190" s="3"/>
      <c r="G2190" s="3"/>
      <c r="H2190" s="3"/>
      <c r="I2190" s="3"/>
    </row>
    <row r="2191" spans="1:9" x14ac:dyDescent="0.2">
      <c r="A2191" s="3"/>
      <c r="G2191" s="3"/>
      <c r="H2191" s="3"/>
      <c r="I2191" s="3"/>
    </row>
    <row r="2192" spans="1:9" x14ac:dyDescent="0.2">
      <c r="A2192" s="3"/>
      <c r="G2192" s="3"/>
      <c r="H2192" s="3"/>
      <c r="I2192" s="3"/>
    </row>
    <row r="2193" spans="1:9" x14ac:dyDescent="0.2">
      <c r="A2193" s="3"/>
      <c r="G2193" s="3"/>
      <c r="H2193" s="3"/>
      <c r="I2193" s="3"/>
    </row>
    <row r="2194" spans="1:9" x14ac:dyDescent="0.2">
      <c r="A2194" s="3"/>
      <c r="G2194" s="3"/>
      <c r="H2194" s="3"/>
      <c r="I2194" s="3"/>
    </row>
    <row r="2195" spans="1:9" x14ac:dyDescent="0.2">
      <c r="A2195" s="3"/>
      <c r="G2195" s="3"/>
      <c r="H2195" s="3"/>
      <c r="I2195" s="3"/>
    </row>
    <row r="2196" spans="1:9" x14ac:dyDescent="0.2">
      <c r="A2196" s="3"/>
      <c r="G2196" s="3"/>
      <c r="H2196" s="3"/>
      <c r="I2196" s="3"/>
    </row>
    <row r="2197" spans="1:9" x14ac:dyDescent="0.2">
      <c r="A2197" s="3"/>
      <c r="G2197" s="3"/>
      <c r="H2197" s="3"/>
      <c r="I2197" s="3"/>
    </row>
    <row r="2198" spans="1:9" x14ac:dyDescent="0.2">
      <c r="A2198" s="3"/>
      <c r="G2198" s="3"/>
      <c r="H2198" s="3"/>
      <c r="I2198" s="3"/>
    </row>
    <row r="2199" spans="1:9" x14ac:dyDescent="0.2">
      <c r="A2199" s="3"/>
      <c r="G2199" s="3"/>
      <c r="H2199" s="3"/>
      <c r="I2199" s="3"/>
    </row>
    <row r="2200" spans="1:9" x14ac:dyDescent="0.2">
      <c r="A2200" s="3"/>
      <c r="G2200" s="3"/>
      <c r="H2200" s="3"/>
      <c r="I2200" s="3"/>
    </row>
    <row r="2201" spans="1:9" x14ac:dyDescent="0.2">
      <c r="A2201" s="3"/>
      <c r="G2201" s="3"/>
      <c r="H2201" s="3"/>
      <c r="I2201" s="3"/>
    </row>
    <row r="2202" spans="1:9" x14ac:dyDescent="0.2">
      <c r="A2202" s="3"/>
      <c r="G2202" s="3"/>
      <c r="H2202" s="3"/>
      <c r="I2202" s="3"/>
    </row>
    <row r="2203" spans="1:9" x14ac:dyDescent="0.2">
      <c r="A2203" s="3"/>
      <c r="G2203" s="3"/>
      <c r="H2203" s="3"/>
      <c r="I2203" s="3"/>
    </row>
    <row r="2204" spans="1:9" x14ac:dyDescent="0.2">
      <c r="A2204" s="3"/>
      <c r="G2204" s="3"/>
      <c r="H2204" s="3"/>
      <c r="I2204" s="3"/>
    </row>
    <row r="2205" spans="1:9" x14ac:dyDescent="0.2">
      <c r="A2205" s="3"/>
      <c r="G2205" s="3"/>
      <c r="H2205" s="3"/>
      <c r="I2205" s="3"/>
    </row>
    <row r="2206" spans="1:9" x14ac:dyDescent="0.2">
      <c r="A2206" s="3"/>
      <c r="G2206" s="3"/>
      <c r="H2206" s="3"/>
      <c r="I2206" s="3"/>
    </row>
    <row r="2207" spans="1:9" x14ac:dyDescent="0.2">
      <c r="A2207" s="3"/>
      <c r="G2207" s="3"/>
      <c r="H2207" s="3"/>
      <c r="I2207" s="3"/>
    </row>
    <row r="2208" spans="1:9" x14ac:dyDescent="0.2">
      <c r="A2208" s="3"/>
      <c r="G2208" s="3"/>
      <c r="H2208" s="3"/>
      <c r="I2208" s="3"/>
    </row>
    <row r="2209" spans="1:9" x14ac:dyDescent="0.2">
      <c r="A2209" s="3"/>
      <c r="G2209" s="3"/>
      <c r="H2209" s="3"/>
      <c r="I2209" s="3"/>
    </row>
    <row r="2210" spans="1:9" x14ac:dyDescent="0.2">
      <c r="A2210" s="3"/>
      <c r="G2210" s="3"/>
      <c r="H2210" s="3"/>
      <c r="I2210" s="3"/>
    </row>
    <row r="2211" spans="1:9" x14ac:dyDescent="0.2">
      <c r="A2211" s="3"/>
      <c r="G2211" s="3"/>
      <c r="H2211" s="3"/>
      <c r="I2211" s="3"/>
    </row>
    <row r="2212" spans="1:9" x14ac:dyDescent="0.2">
      <c r="A2212" s="3"/>
      <c r="G2212" s="3"/>
      <c r="H2212" s="3"/>
      <c r="I2212" s="3"/>
    </row>
    <row r="2213" spans="1:9" x14ac:dyDescent="0.2">
      <c r="A2213" s="3"/>
      <c r="G2213" s="3"/>
      <c r="H2213" s="3"/>
      <c r="I2213" s="3"/>
    </row>
    <row r="2214" spans="1:9" x14ac:dyDescent="0.2">
      <c r="A2214" s="3"/>
      <c r="G2214" s="3"/>
      <c r="H2214" s="3"/>
      <c r="I2214" s="3"/>
    </row>
    <row r="2215" spans="1:9" x14ac:dyDescent="0.2">
      <c r="A2215" s="3"/>
      <c r="G2215" s="3"/>
      <c r="H2215" s="3"/>
      <c r="I2215" s="3"/>
    </row>
    <row r="2216" spans="1:9" x14ac:dyDescent="0.2">
      <c r="A2216" s="3"/>
      <c r="G2216" s="3"/>
      <c r="H2216" s="3"/>
      <c r="I2216" s="3"/>
    </row>
    <row r="2217" spans="1:9" x14ac:dyDescent="0.2">
      <c r="A2217" s="3"/>
      <c r="G2217" s="3"/>
      <c r="H2217" s="3"/>
      <c r="I2217" s="3"/>
    </row>
    <row r="2218" spans="1:9" x14ac:dyDescent="0.2">
      <c r="A2218" s="3"/>
      <c r="G2218" s="3"/>
      <c r="H2218" s="3"/>
      <c r="I2218" s="3"/>
    </row>
    <row r="2219" spans="1:9" x14ac:dyDescent="0.2">
      <c r="A2219" s="3"/>
      <c r="G2219" s="3"/>
      <c r="H2219" s="3"/>
      <c r="I2219" s="3"/>
    </row>
    <row r="2220" spans="1:9" x14ac:dyDescent="0.2">
      <c r="A2220" s="3"/>
      <c r="G2220" s="3"/>
      <c r="H2220" s="3"/>
      <c r="I2220" s="3"/>
    </row>
    <row r="2221" spans="1:9" x14ac:dyDescent="0.2">
      <c r="A2221" s="3"/>
      <c r="G2221" s="3"/>
      <c r="H2221" s="3"/>
      <c r="I2221" s="3"/>
    </row>
    <row r="2222" spans="1:9" x14ac:dyDescent="0.2">
      <c r="A2222" s="3"/>
      <c r="G2222" s="3"/>
      <c r="H2222" s="3"/>
      <c r="I2222" s="3"/>
    </row>
    <row r="2223" spans="1:9" x14ac:dyDescent="0.2">
      <c r="A2223" s="3"/>
      <c r="G2223" s="3"/>
      <c r="H2223" s="3"/>
      <c r="I2223" s="3"/>
    </row>
    <row r="2224" spans="1:9" x14ac:dyDescent="0.2">
      <c r="A2224" s="3"/>
      <c r="G2224" s="3"/>
      <c r="H2224" s="3"/>
      <c r="I2224" s="3"/>
    </row>
    <row r="2225" spans="1:9" x14ac:dyDescent="0.2">
      <c r="A2225" s="3"/>
      <c r="G2225" s="3"/>
      <c r="H2225" s="3"/>
      <c r="I2225" s="3"/>
    </row>
    <row r="2226" spans="1:9" x14ac:dyDescent="0.2">
      <c r="A2226" s="3"/>
      <c r="G2226" s="3"/>
      <c r="H2226" s="3"/>
      <c r="I2226" s="3"/>
    </row>
    <row r="2227" spans="1:9" x14ac:dyDescent="0.2">
      <c r="A2227" s="3"/>
      <c r="G2227" s="3"/>
      <c r="H2227" s="3"/>
      <c r="I2227" s="3"/>
    </row>
    <row r="2228" spans="1:9" x14ac:dyDescent="0.2">
      <c r="A2228" s="3"/>
      <c r="G2228" s="3"/>
      <c r="H2228" s="3"/>
      <c r="I2228" s="3"/>
    </row>
    <row r="2229" spans="1:9" x14ac:dyDescent="0.2">
      <c r="A2229" s="3"/>
      <c r="G2229" s="3"/>
      <c r="H2229" s="3"/>
      <c r="I2229" s="3"/>
    </row>
    <row r="2230" spans="1:9" x14ac:dyDescent="0.2">
      <c r="A2230" s="3"/>
      <c r="G2230" s="3"/>
      <c r="H2230" s="3"/>
      <c r="I2230" s="3"/>
    </row>
    <row r="2231" spans="1:9" x14ac:dyDescent="0.2">
      <c r="A2231" s="3"/>
      <c r="G2231" s="3"/>
      <c r="H2231" s="3"/>
      <c r="I2231" s="3"/>
    </row>
    <row r="2232" spans="1:9" x14ac:dyDescent="0.2">
      <c r="A2232" s="3"/>
      <c r="G2232" s="3"/>
      <c r="H2232" s="3"/>
      <c r="I2232" s="3"/>
    </row>
    <row r="2233" spans="1:9" x14ac:dyDescent="0.2">
      <c r="A2233" s="3"/>
      <c r="G2233" s="3"/>
      <c r="H2233" s="3"/>
      <c r="I2233" s="3"/>
    </row>
    <row r="2234" spans="1:9" x14ac:dyDescent="0.2">
      <c r="A2234" s="3"/>
      <c r="G2234" s="3"/>
      <c r="H2234" s="3"/>
      <c r="I2234" s="3"/>
    </row>
    <row r="2235" spans="1:9" x14ac:dyDescent="0.2">
      <c r="A2235" s="3"/>
      <c r="G2235" s="3"/>
      <c r="H2235" s="3"/>
      <c r="I2235" s="3"/>
    </row>
    <row r="2236" spans="1:9" x14ac:dyDescent="0.2">
      <c r="A2236" s="3"/>
      <c r="G2236" s="3"/>
      <c r="H2236" s="3"/>
      <c r="I2236" s="3"/>
    </row>
    <row r="2237" spans="1:9" x14ac:dyDescent="0.2">
      <c r="A2237" s="3"/>
      <c r="G2237" s="3"/>
      <c r="H2237" s="3"/>
      <c r="I2237" s="3"/>
    </row>
    <row r="2238" spans="1:9" x14ac:dyDescent="0.2">
      <c r="A2238" s="3"/>
      <c r="G2238" s="3"/>
      <c r="H2238" s="3"/>
      <c r="I2238" s="3"/>
    </row>
    <row r="2239" spans="1:9" x14ac:dyDescent="0.2">
      <c r="A2239" s="3"/>
      <c r="G2239" s="3"/>
      <c r="H2239" s="3"/>
      <c r="I2239" s="3"/>
    </row>
    <row r="2240" spans="1:9" x14ac:dyDescent="0.2">
      <c r="A2240" s="3"/>
      <c r="G2240" s="3"/>
      <c r="H2240" s="3"/>
      <c r="I2240" s="3"/>
    </row>
    <row r="2241" spans="1:9" x14ac:dyDescent="0.2">
      <c r="A2241" s="3"/>
      <c r="G2241" s="3"/>
      <c r="H2241" s="3"/>
      <c r="I2241" s="3"/>
    </row>
    <row r="2242" spans="1:9" x14ac:dyDescent="0.2">
      <c r="A2242" s="3"/>
      <c r="G2242" s="3"/>
      <c r="H2242" s="3"/>
      <c r="I2242" s="3"/>
    </row>
    <row r="2243" spans="1:9" x14ac:dyDescent="0.2">
      <c r="A2243" s="3"/>
      <c r="G2243" s="3"/>
      <c r="H2243" s="3"/>
      <c r="I2243" s="3"/>
    </row>
    <row r="2244" spans="1:9" x14ac:dyDescent="0.2">
      <c r="A2244" s="3"/>
      <c r="G2244" s="3"/>
      <c r="H2244" s="3"/>
      <c r="I2244" s="3"/>
    </row>
    <row r="2245" spans="1:9" x14ac:dyDescent="0.2">
      <c r="A2245" s="3"/>
      <c r="G2245" s="3"/>
      <c r="H2245" s="3"/>
      <c r="I2245" s="3"/>
    </row>
    <row r="2246" spans="1:9" x14ac:dyDescent="0.2">
      <c r="A2246" s="3"/>
      <c r="G2246" s="3"/>
      <c r="H2246" s="3"/>
      <c r="I2246" s="3"/>
    </row>
    <row r="2247" spans="1:9" x14ac:dyDescent="0.2">
      <c r="A2247" s="3"/>
      <c r="G2247" s="3"/>
      <c r="H2247" s="3"/>
      <c r="I2247" s="3"/>
    </row>
    <row r="2248" spans="1:9" x14ac:dyDescent="0.2">
      <c r="A2248" s="3"/>
      <c r="G2248" s="3"/>
      <c r="H2248" s="3"/>
      <c r="I2248" s="3"/>
    </row>
    <row r="2249" spans="1:9" x14ac:dyDescent="0.2">
      <c r="A2249" s="3"/>
      <c r="G2249" s="3"/>
      <c r="H2249" s="3"/>
      <c r="I2249" s="3"/>
    </row>
    <row r="2250" spans="1:9" x14ac:dyDescent="0.2">
      <c r="A2250" s="3"/>
      <c r="G2250" s="3"/>
      <c r="H2250" s="3"/>
      <c r="I2250" s="3"/>
    </row>
    <row r="2251" spans="1:9" x14ac:dyDescent="0.2">
      <c r="A2251" s="3"/>
      <c r="G2251" s="3"/>
      <c r="H2251" s="3"/>
      <c r="I2251" s="3"/>
    </row>
    <row r="2252" spans="1:9" x14ac:dyDescent="0.2">
      <c r="A2252" s="3"/>
      <c r="G2252" s="3"/>
      <c r="H2252" s="3"/>
      <c r="I2252" s="3"/>
    </row>
    <row r="2253" spans="1:9" x14ac:dyDescent="0.2">
      <c r="A2253" s="3"/>
      <c r="G2253" s="3"/>
      <c r="H2253" s="3"/>
      <c r="I2253" s="3"/>
    </row>
    <row r="2254" spans="1:9" x14ac:dyDescent="0.2">
      <c r="A2254" s="3"/>
      <c r="G2254" s="3"/>
      <c r="H2254" s="3"/>
      <c r="I2254" s="3"/>
    </row>
    <row r="2255" spans="1:9" x14ac:dyDescent="0.2">
      <c r="A2255" s="3"/>
      <c r="G2255" s="3"/>
      <c r="H2255" s="3"/>
      <c r="I2255" s="3"/>
    </row>
    <row r="2256" spans="1:9" x14ac:dyDescent="0.2">
      <c r="A2256" s="3"/>
      <c r="G2256" s="3"/>
      <c r="H2256" s="3"/>
      <c r="I2256" s="3"/>
    </row>
    <row r="2257" spans="1:9" x14ac:dyDescent="0.2">
      <c r="A2257" s="3"/>
      <c r="G2257" s="3"/>
      <c r="H2257" s="3"/>
      <c r="I2257" s="3"/>
    </row>
    <row r="2258" spans="1:9" x14ac:dyDescent="0.2">
      <c r="A2258" s="3"/>
      <c r="G2258" s="3"/>
      <c r="H2258" s="3"/>
      <c r="I2258" s="3"/>
    </row>
    <row r="2259" spans="1:9" x14ac:dyDescent="0.2">
      <c r="A2259" s="3"/>
      <c r="G2259" s="3"/>
      <c r="H2259" s="3"/>
      <c r="I2259" s="3"/>
    </row>
    <row r="2260" spans="1:9" x14ac:dyDescent="0.2">
      <c r="A2260" s="3"/>
      <c r="G2260" s="3"/>
      <c r="H2260" s="3"/>
      <c r="I2260" s="3"/>
    </row>
    <row r="2261" spans="1:9" x14ac:dyDescent="0.2">
      <c r="A2261" s="3"/>
      <c r="G2261" s="3"/>
      <c r="H2261" s="3"/>
      <c r="I2261" s="3"/>
    </row>
    <row r="2262" spans="1:9" x14ac:dyDescent="0.2">
      <c r="A2262" s="3"/>
      <c r="G2262" s="3"/>
      <c r="H2262" s="3"/>
      <c r="I2262" s="3"/>
    </row>
    <row r="2263" spans="1:9" x14ac:dyDescent="0.2">
      <c r="A2263" s="3"/>
      <c r="G2263" s="3"/>
      <c r="H2263" s="3"/>
      <c r="I2263" s="3"/>
    </row>
    <row r="2264" spans="1:9" x14ac:dyDescent="0.2">
      <c r="A2264" s="3"/>
      <c r="G2264" s="3"/>
      <c r="H2264" s="3"/>
      <c r="I2264" s="3"/>
    </row>
    <row r="2265" spans="1:9" x14ac:dyDescent="0.2">
      <c r="A2265" s="3"/>
      <c r="G2265" s="3"/>
      <c r="H2265" s="3"/>
      <c r="I2265" s="3"/>
    </row>
    <row r="2266" spans="1:9" x14ac:dyDescent="0.2">
      <c r="A2266" s="3"/>
      <c r="G2266" s="3"/>
      <c r="H2266" s="3"/>
      <c r="I2266" s="3"/>
    </row>
    <row r="2267" spans="1:9" x14ac:dyDescent="0.2">
      <c r="A2267" s="3"/>
      <c r="G2267" s="3"/>
      <c r="H2267" s="3"/>
      <c r="I2267" s="3"/>
    </row>
    <row r="2268" spans="1:9" x14ac:dyDescent="0.2">
      <c r="A2268" s="3"/>
      <c r="G2268" s="3"/>
      <c r="H2268" s="3"/>
      <c r="I2268" s="3"/>
    </row>
    <row r="2269" spans="1:9" x14ac:dyDescent="0.2">
      <c r="A2269" s="3"/>
      <c r="G2269" s="3"/>
      <c r="H2269" s="3"/>
      <c r="I2269" s="3"/>
    </row>
    <row r="2270" spans="1:9" x14ac:dyDescent="0.2">
      <c r="A2270" s="3"/>
      <c r="G2270" s="3"/>
      <c r="H2270" s="3"/>
      <c r="I2270" s="3"/>
    </row>
    <row r="2271" spans="1:9" x14ac:dyDescent="0.2">
      <c r="A2271" s="3"/>
      <c r="G2271" s="3"/>
      <c r="H2271" s="3"/>
      <c r="I2271" s="3"/>
    </row>
    <row r="2272" spans="1:9" x14ac:dyDescent="0.2">
      <c r="A2272" s="3"/>
      <c r="G2272" s="3"/>
      <c r="H2272" s="3"/>
      <c r="I2272" s="3"/>
    </row>
    <row r="2273" spans="1:9" x14ac:dyDescent="0.2">
      <c r="A2273" s="3"/>
      <c r="G2273" s="3"/>
      <c r="H2273" s="3"/>
      <c r="I2273" s="3"/>
    </row>
    <row r="2274" spans="1:9" x14ac:dyDescent="0.2">
      <c r="A2274" s="3"/>
      <c r="G2274" s="3"/>
      <c r="H2274" s="3"/>
      <c r="I2274" s="3"/>
    </row>
    <row r="2275" spans="1:9" x14ac:dyDescent="0.2">
      <c r="A2275" s="3"/>
      <c r="G2275" s="3"/>
      <c r="H2275" s="3"/>
      <c r="I2275" s="3"/>
    </row>
    <row r="2276" spans="1:9" x14ac:dyDescent="0.2">
      <c r="A2276" s="3"/>
      <c r="G2276" s="3"/>
      <c r="H2276" s="3"/>
      <c r="I2276" s="3"/>
    </row>
    <row r="2277" spans="1:9" x14ac:dyDescent="0.2">
      <c r="A2277" s="3"/>
      <c r="G2277" s="3"/>
      <c r="H2277" s="3"/>
      <c r="I2277" s="3"/>
    </row>
    <row r="2278" spans="1:9" x14ac:dyDescent="0.2">
      <c r="A2278" s="3"/>
      <c r="G2278" s="3"/>
      <c r="H2278" s="3"/>
      <c r="I2278" s="3"/>
    </row>
    <row r="2279" spans="1:9" x14ac:dyDescent="0.2">
      <c r="A2279" s="3"/>
      <c r="G2279" s="3"/>
      <c r="H2279" s="3"/>
      <c r="I2279" s="3"/>
    </row>
    <row r="2280" spans="1:9" x14ac:dyDescent="0.2">
      <c r="A2280" s="3"/>
      <c r="G2280" s="3"/>
      <c r="H2280" s="3"/>
      <c r="I2280" s="3"/>
    </row>
    <row r="2281" spans="1:9" x14ac:dyDescent="0.2">
      <c r="A2281" s="3"/>
      <c r="G2281" s="3"/>
      <c r="H2281" s="3"/>
      <c r="I2281" s="3"/>
    </row>
    <row r="2282" spans="1:9" x14ac:dyDescent="0.2">
      <c r="A2282" s="3"/>
      <c r="G2282" s="3"/>
      <c r="H2282" s="3"/>
      <c r="I2282" s="3"/>
    </row>
    <row r="2283" spans="1:9" x14ac:dyDescent="0.2">
      <c r="A2283" s="3"/>
      <c r="G2283" s="3"/>
      <c r="H2283" s="3"/>
      <c r="I2283" s="3"/>
    </row>
    <row r="2284" spans="1:9" x14ac:dyDescent="0.2">
      <c r="A2284" s="3"/>
      <c r="G2284" s="3"/>
      <c r="H2284" s="3"/>
      <c r="I2284" s="3"/>
    </row>
    <row r="2285" spans="1:9" x14ac:dyDescent="0.2">
      <c r="A2285" s="3"/>
      <c r="G2285" s="3"/>
      <c r="H2285" s="3"/>
      <c r="I2285" s="3"/>
    </row>
    <row r="2286" spans="1:9" x14ac:dyDescent="0.2">
      <c r="A2286" s="3"/>
      <c r="G2286" s="3"/>
      <c r="H2286" s="3"/>
      <c r="I2286" s="3"/>
    </row>
    <row r="2287" spans="1:9" x14ac:dyDescent="0.2">
      <c r="A2287" s="3"/>
      <c r="G2287" s="3"/>
      <c r="H2287" s="3"/>
      <c r="I2287" s="3"/>
    </row>
    <row r="2288" spans="1:9" x14ac:dyDescent="0.2">
      <c r="A2288" s="3"/>
      <c r="G2288" s="3"/>
      <c r="H2288" s="3"/>
      <c r="I2288" s="3"/>
    </row>
    <row r="2289" spans="1:9" x14ac:dyDescent="0.2">
      <c r="A2289" s="3"/>
      <c r="G2289" s="3"/>
      <c r="H2289" s="3"/>
      <c r="I2289" s="3"/>
    </row>
    <row r="2290" spans="1:9" x14ac:dyDescent="0.2">
      <c r="A2290" s="3"/>
      <c r="G2290" s="3"/>
      <c r="H2290" s="3"/>
      <c r="I2290" s="3"/>
    </row>
    <row r="2291" spans="1:9" x14ac:dyDescent="0.2">
      <c r="A2291" s="3"/>
      <c r="G2291" s="3"/>
      <c r="H2291" s="3"/>
      <c r="I2291" s="3"/>
    </row>
    <row r="2292" spans="1:9" x14ac:dyDescent="0.2">
      <c r="A2292" s="3"/>
      <c r="G2292" s="3"/>
      <c r="H2292" s="3"/>
      <c r="I2292" s="3"/>
    </row>
    <row r="2293" spans="1:9" x14ac:dyDescent="0.2">
      <c r="A2293" s="3"/>
      <c r="G2293" s="3"/>
      <c r="H2293" s="3"/>
      <c r="I2293" s="3"/>
    </row>
    <row r="2294" spans="1:9" x14ac:dyDescent="0.2">
      <c r="A2294" s="3"/>
      <c r="G2294" s="3"/>
      <c r="H2294" s="3"/>
      <c r="I2294" s="3"/>
    </row>
    <row r="2295" spans="1:9" x14ac:dyDescent="0.2">
      <c r="A2295" s="3"/>
      <c r="G2295" s="3"/>
      <c r="H2295" s="3"/>
      <c r="I2295" s="3"/>
    </row>
    <row r="2296" spans="1:9" x14ac:dyDescent="0.2">
      <c r="A2296" s="3"/>
      <c r="G2296" s="3"/>
      <c r="H2296" s="3"/>
      <c r="I2296" s="3"/>
    </row>
    <row r="2297" spans="1:9" x14ac:dyDescent="0.2">
      <c r="A2297" s="3"/>
      <c r="G2297" s="3"/>
      <c r="H2297" s="3"/>
      <c r="I2297" s="3"/>
    </row>
    <row r="2298" spans="1:9" x14ac:dyDescent="0.2">
      <c r="A2298" s="3"/>
      <c r="G2298" s="3"/>
      <c r="H2298" s="3"/>
      <c r="I2298" s="3"/>
    </row>
    <row r="2299" spans="1:9" x14ac:dyDescent="0.2">
      <c r="A2299" s="3"/>
      <c r="G2299" s="3"/>
      <c r="H2299" s="3"/>
      <c r="I2299" s="3"/>
    </row>
    <row r="2300" spans="1:9" x14ac:dyDescent="0.2">
      <c r="A2300" s="3"/>
      <c r="G2300" s="3"/>
      <c r="H2300" s="3"/>
      <c r="I2300" s="3"/>
    </row>
    <row r="2301" spans="1:9" x14ac:dyDescent="0.2">
      <c r="A2301" s="3"/>
      <c r="G2301" s="3"/>
      <c r="H2301" s="3"/>
      <c r="I2301" s="3"/>
    </row>
    <row r="2302" spans="1:9" x14ac:dyDescent="0.2">
      <c r="A2302" s="3"/>
      <c r="G2302" s="3"/>
      <c r="H2302" s="3"/>
      <c r="I2302" s="3"/>
    </row>
    <row r="2303" spans="1:9" x14ac:dyDescent="0.2">
      <c r="A2303" s="3"/>
      <c r="G2303" s="3"/>
      <c r="H2303" s="3"/>
      <c r="I2303" s="3"/>
    </row>
    <row r="2304" spans="1:9" x14ac:dyDescent="0.2">
      <c r="A2304" s="3"/>
      <c r="G2304" s="3"/>
      <c r="H2304" s="3"/>
      <c r="I2304" s="3"/>
    </row>
    <row r="2305" spans="1:9" x14ac:dyDescent="0.2">
      <c r="A2305" s="3"/>
      <c r="G2305" s="3"/>
      <c r="H2305" s="3"/>
      <c r="I2305" s="3"/>
    </row>
    <row r="2306" spans="1:9" x14ac:dyDescent="0.2">
      <c r="A2306" s="3"/>
      <c r="G2306" s="3"/>
      <c r="H2306" s="3"/>
      <c r="I2306" s="3"/>
    </row>
    <row r="2307" spans="1:9" x14ac:dyDescent="0.2">
      <c r="A2307" s="3"/>
      <c r="G2307" s="3"/>
      <c r="H2307" s="3"/>
      <c r="I2307" s="3"/>
    </row>
    <row r="2308" spans="1:9" x14ac:dyDescent="0.2">
      <c r="A2308" s="3"/>
      <c r="G2308" s="3"/>
      <c r="H2308" s="3"/>
      <c r="I2308" s="3"/>
    </row>
    <row r="2309" spans="1:9" x14ac:dyDescent="0.2">
      <c r="A2309" s="3"/>
      <c r="G2309" s="3"/>
      <c r="H2309" s="3"/>
      <c r="I2309" s="3"/>
    </row>
    <row r="2310" spans="1:9" x14ac:dyDescent="0.2">
      <c r="A2310" s="3"/>
      <c r="G2310" s="3"/>
      <c r="H2310" s="3"/>
      <c r="I2310" s="3"/>
    </row>
    <row r="2311" spans="1:9" x14ac:dyDescent="0.2">
      <c r="A2311" s="3"/>
      <c r="G2311" s="3"/>
      <c r="H2311" s="3"/>
      <c r="I2311" s="3"/>
    </row>
    <row r="2312" spans="1:9" x14ac:dyDescent="0.2">
      <c r="A2312" s="3"/>
      <c r="G2312" s="3"/>
      <c r="H2312" s="3"/>
      <c r="I2312" s="3"/>
    </row>
    <row r="2313" spans="1:9" x14ac:dyDescent="0.2">
      <c r="A2313" s="3"/>
      <c r="G2313" s="3"/>
      <c r="H2313" s="3"/>
      <c r="I2313" s="3"/>
    </row>
    <row r="2314" spans="1:9" x14ac:dyDescent="0.2">
      <c r="A2314" s="3"/>
      <c r="G2314" s="3"/>
      <c r="H2314" s="3"/>
      <c r="I2314" s="3"/>
    </row>
    <row r="2315" spans="1:9" x14ac:dyDescent="0.2">
      <c r="A2315" s="3"/>
      <c r="G2315" s="3"/>
      <c r="H2315" s="3"/>
      <c r="I2315" s="3"/>
    </row>
    <row r="2316" spans="1:9" x14ac:dyDescent="0.2">
      <c r="A2316" s="3"/>
      <c r="G2316" s="3"/>
      <c r="H2316" s="3"/>
      <c r="I2316" s="3"/>
    </row>
    <row r="2317" spans="1:9" x14ac:dyDescent="0.2">
      <c r="A2317" s="3"/>
      <c r="G2317" s="3"/>
      <c r="H2317" s="3"/>
      <c r="I2317" s="3"/>
    </row>
    <row r="2318" spans="1:9" x14ac:dyDescent="0.2">
      <c r="A2318" s="3"/>
      <c r="G2318" s="3"/>
      <c r="H2318" s="3"/>
      <c r="I2318" s="3"/>
    </row>
    <row r="2319" spans="1:9" x14ac:dyDescent="0.2">
      <c r="A2319" s="3"/>
      <c r="G2319" s="3"/>
      <c r="H2319" s="3"/>
      <c r="I2319" s="3"/>
    </row>
    <row r="2320" spans="1:9" x14ac:dyDescent="0.2">
      <c r="A2320" s="3"/>
      <c r="G2320" s="3"/>
      <c r="H2320" s="3"/>
      <c r="I2320" s="3"/>
    </row>
    <row r="2321" spans="1:9" x14ac:dyDescent="0.2">
      <c r="A2321" s="3"/>
      <c r="G2321" s="3"/>
      <c r="H2321" s="3"/>
      <c r="I2321" s="3"/>
    </row>
    <row r="2322" spans="1:9" x14ac:dyDescent="0.2">
      <c r="A2322" s="3"/>
      <c r="G2322" s="3"/>
      <c r="H2322" s="3"/>
      <c r="I2322" s="3"/>
    </row>
    <row r="2323" spans="1:9" x14ac:dyDescent="0.2">
      <c r="A2323" s="3"/>
      <c r="G2323" s="3"/>
      <c r="H2323" s="3"/>
      <c r="I2323" s="3"/>
    </row>
    <row r="2324" spans="1:9" x14ac:dyDescent="0.2">
      <c r="A2324" s="3"/>
      <c r="G2324" s="3"/>
      <c r="H2324" s="3"/>
      <c r="I2324" s="3"/>
    </row>
    <row r="2325" spans="1:9" x14ac:dyDescent="0.2">
      <c r="A2325" s="3"/>
      <c r="G2325" s="3"/>
      <c r="H2325" s="3"/>
      <c r="I2325" s="3"/>
    </row>
    <row r="2326" spans="1:9" x14ac:dyDescent="0.2">
      <c r="A2326" s="3"/>
      <c r="G2326" s="3"/>
      <c r="H2326" s="3"/>
      <c r="I2326" s="3"/>
    </row>
    <row r="2327" spans="1:9" x14ac:dyDescent="0.2">
      <c r="A2327" s="3"/>
      <c r="G2327" s="3"/>
      <c r="H2327" s="3"/>
      <c r="I2327" s="3"/>
    </row>
    <row r="2328" spans="1:9" x14ac:dyDescent="0.2">
      <c r="A2328" s="3"/>
      <c r="G2328" s="3"/>
      <c r="H2328" s="3"/>
      <c r="I2328" s="3"/>
    </row>
    <row r="2329" spans="1:9" x14ac:dyDescent="0.2">
      <c r="A2329" s="3"/>
      <c r="G2329" s="3"/>
      <c r="H2329" s="3"/>
      <c r="I2329" s="3"/>
    </row>
    <row r="2330" spans="1:9" x14ac:dyDescent="0.2">
      <c r="A2330" s="3"/>
      <c r="G2330" s="3"/>
      <c r="H2330" s="3"/>
      <c r="I2330" s="3"/>
    </row>
    <row r="2331" spans="1:9" x14ac:dyDescent="0.2">
      <c r="A2331" s="3"/>
      <c r="G2331" s="3"/>
      <c r="H2331" s="3"/>
      <c r="I2331" s="3"/>
    </row>
    <row r="2332" spans="1:9" x14ac:dyDescent="0.2">
      <c r="A2332" s="3"/>
      <c r="G2332" s="3"/>
      <c r="H2332" s="3"/>
      <c r="I2332" s="3"/>
    </row>
    <row r="2333" spans="1:9" x14ac:dyDescent="0.2">
      <c r="A2333" s="3"/>
      <c r="G2333" s="3"/>
      <c r="H2333" s="3"/>
      <c r="I2333" s="3"/>
    </row>
    <row r="2334" spans="1:9" x14ac:dyDescent="0.2">
      <c r="A2334" s="3"/>
      <c r="G2334" s="3"/>
      <c r="H2334" s="3"/>
      <c r="I2334" s="3"/>
    </row>
    <row r="2335" spans="1:9" x14ac:dyDescent="0.2">
      <c r="A2335" s="3"/>
      <c r="G2335" s="3"/>
      <c r="H2335" s="3"/>
      <c r="I2335" s="3"/>
    </row>
    <row r="2336" spans="1:9" x14ac:dyDescent="0.2">
      <c r="A2336" s="3"/>
      <c r="G2336" s="3"/>
      <c r="H2336" s="3"/>
      <c r="I2336" s="3"/>
    </row>
    <row r="2337" spans="1:9" x14ac:dyDescent="0.2">
      <c r="A2337" s="3"/>
      <c r="G2337" s="3"/>
      <c r="H2337" s="3"/>
      <c r="I2337" s="3"/>
    </row>
    <row r="2338" spans="1:9" x14ac:dyDescent="0.2">
      <c r="A2338" s="3"/>
      <c r="G2338" s="3"/>
      <c r="H2338" s="3"/>
      <c r="I2338" s="3"/>
    </row>
    <row r="2339" spans="1:9" x14ac:dyDescent="0.2">
      <c r="A2339" s="3"/>
      <c r="G2339" s="3"/>
      <c r="H2339" s="3"/>
      <c r="I2339" s="3"/>
    </row>
    <row r="2340" spans="1:9" x14ac:dyDescent="0.2">
      <c r="A2340" s="3"/>
      <c r="G2340" s="3"/>
      <c r="H2340" s="3"/>
      <c r="I2340" s="3"/>
    </row>
    <row r="2341" spans="1:9" x14ac:dyDescent="0.2">
      <c r="A2341" s="3"/>
      <c r="G2341" s="3"/>
      <c r="H2341" s="3"/>
      <c r="I2341" s="3"/>
    </row>
    <row r="2342" spans="1:9" x14ac:dyDescent="0.2">
      <c r="A2342" s="3"/>
      <c r="G2342" s="3"/>
      <c r="H2342" s="3"/>
      <c r="I2342" s="3"/>
    </row>
    <row r="2343" spans="1:9" x14ac:dyDescent="0.2">
      <c r="A2343" s="3"/>
      <c r="G2343" s="3"/>
      <c r="H2343" s="3"/>
      <c r="I2343" s="3"/>
    </row>
    <row r="2344" spans="1:9" x14ac:dyDescent="0.2">
      <c r="A2344" s="3"/>
      <c r="G2344" s="3"/>
      <c r="H2344" s="3"/>
      <c r="I2344" s="3"/>
    </row>
    <row r="2345" spans="1:9" x14ac:dyDescent="0.2">
      <c r="A2345" s="3"/>
      <c r="G2345" s="3"/>
      <c r="H2345" s="3"/>
      <c r="I2345" s="3"/>
    </row>
    <row r="2346" spans="1:9" x14ac:dyDescent="0.2">
      <c r="A2346" s="3"/>
      <c r="G2346" s="3"/>
      <c r="H2346" s="3"/>
      <c r="I2346" s="3"/>
    </row>
    <row r="2347" spans="1:9" x14ac:dyDescent="0.2">
      <c r="A2347" s="3"/>
      <c r="G2347" s="3"/>
      <c r="H2347" s="3"/>
      <c r="I2347" s="3"/>
    </row>
    <row r="2348" spans="1:9" x14ac:dyDescent="0.2">
      <c r="A2348" s="3"/>
      <c r="G2348" s="3"/>
      <c r="H2348" s="3"/>
      <c r="I2348" s="3"/>
    </row>
    <row r="2349" spans="1:9" x14ac:dyDescent="0.2">
      <c r="A2349" s="3"/>
      <c r="G2349" s="3"/>
      <c r="H2349" s="3"/>
      <c r="I2349" s="3"/>
    </row>
    <row r="2350" spans="1:9" x14ac:dyDescent="0.2">
      <c r="A2350" s="3"/>
      <c r="G2350" s="3"/>
      <c r="H2350" s="3"/>
      <c r="I2350" s="3"/>
    </row>
    <row r="2351" spans="1:9" x14ac:dyDescent="0.2">
      <c r="A2351" s="3"/>
      <c r="G2351" s="3"/>
      <c r="H2351" s="3"/>
      <c r="I2351" s="3"/>
    </row>
    <row r="2352" spans="1:9" x14ac:dyDescent="0.2">
      <c r="A2352" s="3"/>
      <c r="G2352" s="3"/>
      <c r="H2352" s="3"/>
      <c r="I2352" s="3"/>
    </row>
    <row r="2353" spans="1:9" x14ac:dyDescent="0.2">
      <c r="A2353" s="3"/>
      <c r="G2353" s="3"/>
      <c r="H2353" s="3"/>
      <c r="I2353" s="3"/>
    </row>
    <row r="2354" spans="1:9" x14ac:dyDescent="0.2">
      <c r="A2354" s="3"/>
      <c r="G2354" s="3"/>
      <c r="H2354" s="3"/>
      <c r="I2354" s="3"/>
    </row>
    <row r="2355" spans="1:9" x14ac:dyDescent="0.2">
      <c r="A2355" s="3"/>
      <c r="G2355" s="3"/>
      <c r="H2355" s="3"/>
      <c r="I2355" s="3"/>
    </row>
    <row r="2356" spans="1:9" x14ac:dyDescent="0.2">
      <c r="A2356" s="3"/>
      <c r="G2356" s="3"/>
      <c r="H2356" s="3"/>
      <c r="I2356" s="3"/>
    </row>
    <row r="2357" spans="1:9" x14ac:dyDescent="0.2">
      <c r="A2357" s="3"/>
      <c r="G2357" s="3"/>
      <c r="H2357" s="3"/>
      <c r="I2357" s="3"/>
    </row>
    <row r="2358" spans="1:9" x14ac:dyDescent="0.2">
      <c r="A2358" s="3"/>
      <c r="G2358" s="3"/>
      <c r="H2358" s="3"/>
      <c r="I2358" s="3"/>
    </row>
    <row r="2359" spans="1:9" x14ac:dyDescent="0.2">
      <c r="A2359" s="3"/>
      <c r="G2359" s="3"/>
      <c r="H2359" s="3"/>
      <c r="I2359" s="3"/>
    </row>
    <row r="2360" spans="1:9" x14ac:dyDescent="0.2">
      <c r="A2360" s="3"/>
      <c r="G2360" s="3"/>
      <c r="H2360" s="3"/>
      <c r="I2360" s="3"/>
    </row>
    <row r="2361" spans="1:9" x14ac:dyDescent="0.2">
      <c r="A2361" s="3"/>
      <c r="G2361" s="3"/>
      <c r="H2361" s="3"/>
      <c r="I2361" s="3"/>
    </row>
    <row r="2362" spans="1:9" x14ac:dyDescent="0.2">
      <c r="A2362" s="3"/>
      <c r="G2362" s="3"/>
      <c r="H2362" s="3"/>
      <c r="I2362" s="3"/>
    </row>
    <row r="2363" spans="1:9" x14ac:dyDescent="0.2">
      <c r="A2363" s="3"/>
      <c r="G2363" s="3"/>
      <c r="H2363" s="3"/>
      <c r="I2363" s="3"/>
    </row>
    <row r="2364" spans="1:9" x14ac:dyDescent="0.2">
      <c r="A2364" s="3"/>
      <c r="G2364" s="3"/>
      <c r="H2364" s="3"/>
      <c r="I2364" s="3"/>
    </row>
    <row r="2365" spans="1:9" x14ac:dyDescent="0.2">
      <c r="A2365" s="3"/>
      <c r="G2365" s="3"/>
      <c r="H2365" s="3"/>
      <c r="I2365" s="3"/>
    </row>
    <row r="2366" spans="1:9" x14ac:dyDescent="0.2">
      <c r="A2366" s="3"/>
      <c r="G2366" s="3"/>
      <c r="H2366" s="3"/>
      <c r="I2366" s="3"/>
    </row>
    <row r="2367" spans="1:9" x14ac:dyDescent="0.2">
      <c r="A2367" s="3"/>
      <c r="G2367" s="3"/>
      <c r="H2367" s="3"/>
      <c r="I2367" s="3"/>
    </row>
    <row r="2368" spans="1:9" x14ac:dyDescent="0.2">
      <c r="A2368" s="3"/>
      <c r="G2368" s="3"/>
      <c r="H2368" s="3"/>
      <c r="I2368" s="3"/>
    </row>
    <row r="2369" spans="1:9" x14ac:dyDescent="0.2">
      <c r="A2369" s="3"/>
      <c r="G2369" s="3"/>
      <c r="H2369" s="3"/>
      <c r="I2369" s="3"/>
    </row>
    <row r="2370" spans="1:9" x14ac:dyDescent="0.2">
      <c r="A2370" s="3"/>
      <c r="G2370" s="3"/>
      <c r="H2370" s="3"/>
      <c r="I2370" s="3"/>
    </row>
    <row r="2371" spans="1:9" x14ac:dyDescent="0.2">
      <c r="A2371" s="3"/>
      <c r="G2371" s="3"/>
      <c r="H2371" s="3"/>
      <c r="I2371" s="3"/>
    </row>
    <row r="2372" spans="1:9" x14ac:dyDescent="0.2">
      <c r="A2372" s="3"/>
      <c r="G2372" s="3"/>
      <c r="H2372" s="3"/>
      <c r="I2372" s="3"/>
    </row>
    <row r="2373" spans="1:9" x14ac:dyDescent="0.2">
      <c r="A2373" s="3"/>
      <c r="G2373" s="3"/>
      <c r="H2373" s="3"/>
      <c r="I2373" s="3"/>
    </row>
    <row r="2374" spans="1:9" x14ac:dyDescent="0.2">
      <c r="A2374" s="3"/>
      <c r="G2374" s="3"/>
      <c r="H2374" s="3"/>
      <c r="I2374" s="3"/>
    </row>
    <row r="2375" spans="1:9" x14ac:dyDescent="0.2">
      <c r="A2375" s="3"/>
      <c r="G2375" s="3"/>
      <c r="H2375" s="3"/>
      <c r="I2375" s="3"/>
    </row>
    <row r="2376" spans="1:9" x14ac:dyDescent="0.2">
      <c r="A2376" s="3"/>
      <c r="G2376" s="3"/>
      <c r="H2376" s="3"/>
      <c r="I2376" s="3"/>
    </row>
    <row r="2377" spans="1:9" x14ac:dyDescent="0.2">
      <c r="A2377" s="3"/>
      <c r="G2377" s="3"/>
      <c r="H2377" s="3"/>
      <c r="I2377" s="3"/>
    </row>
    <row r="2378" spans="1:9" x14ac:dyDescent="0.2">
      <c r="A2378" s="3"/>
      <c r="G2378" s="3"/>
      <c r="H2378" s="3"/>
      <c r="I2378" s="3"/>
    </row>
    <row r="2379" spans="1:9" x14ac:dyDescent="0.2">
      <c r="A2379" s="3"/>
      <c r="G2379" s="3"/>
      <c r="H2379" s="3"/>
      <c r="I2379" s="3"/>
    </row>
    <row r="2380" spans="1:9" x14ac:dyDescent="0.2">
      <c r="A2380" s="3"/>
      <c r="G2380" s="3"/>
      <c r="H2380" s="3"/>
      <c r="I2380" s="3"/>
    </row>
    <row r="2381" spans="1:9" x14ac:dyDescent="0.2">
      <c r="A2381" s="3"/>
      <c r="G2381" s="3"/>
      <c r="H2381" s="3"/>
      <c r="I2381" s="3"/>
    </row>
    <row r="2382" spans="1:9" x14ac:dyDescent="0.2">
      <c r="A2382" s="3"/>
      <c r="G2382" s="3"/>
      <c r="H2382" s="3"/>
      <c r="I2382" s="3"/>
    </row>
    <row r="2383" spans="1:9" x14ac:dyDescent="0.2">
      <c r="A2383" s="3"/>
      <c r="G2383" s="3"/>
      <c r="H2383" s="3"/>
      <c r="I2383" s="3"/>
    </row>
    <row r="2384" spans="1:9" x14ac:dyDescent="0.2">
      <c r="A2384" s="3"/>
      <c r="G2384" s="3"/>
      <c r="H2384" s="3"/>
      <c r="I2384" s="3"/>
    </row>
    <row r="2385" spans="1:9" x14ac:dyDescent="0.2">
      <c r="A2385" s="3"/>
      <c r="G2385" s="3"/>
      <c r="H2385" s="3"/>
      <c r="I2385" s="3"/>
    </row>
    <row r="2386" spans="1:9" x14ac:dyDescent="0.2">
      <c r="A2386" s="3"/>
      <c r="G2386" s="3"/>
      <c r="H2386" s="3"/>
      <c r="I2386" s="3"/>
    </row>
    <row r="2387" spans="1:9" x14ac:dyDescent="0.2">
      <c r="A2387" s="3"/>
      <c r="G2387" s="3"/>
      <c r="H2387" s="3"/>
      <c r="I2387" s="3"/>
    </row>
    <row r="2388" spans="1:9" x14ac:dyDescent="0.2">
      <c r="A2388" s="3"/>
      <c r="G2388" s="3"/>
      <c r="H2388" s="3"/>
      <c r="I2388" s="3"/>
    </row>
    <row r="2389" spans="1:9" x14ac:dyDescent="0.2">
      <c r="A2389" s="3"/>
      <c r="G2389" s="3"/>
      <c r="H2389" s="3"/>
      <c r="I2389" s="3"/>
    </row>
    <row r="2390" spans="1:9" x14ac:dyDescent="0.2">
      <c r="A2390" s="3"/>
      <c r="G2390" s="3"/>
      <c r="H2390" s="3"/>
      <c r="I2390" s="3"/>
    </row>
    <row r="2391" spans="1:9" x14ac:dyDescent="0.2">
      <c r="A2391" s="3"/>
      <c r="G2391" s="3"/>
      <c r="H2391" s="3"/>
      <c r="I2391" s="3"/>
    </row>
    <row r="2392" spans="1:9" x14ac:dyDescent="0.2">
      <c r="A2392" s="3"/>
      <c r="G2392" s="3"/>
      <c r="H2392" s="3"/>
      <c r="I2392" s="3"/>
    </row>
    <row r="2393" spans="1:9" x14ac:dyDescent="0.2">
      <c r="A2393" s="3"/>
      <c r="G2393" s="3"/>
      <c r="H2393" s="3"/>
      <c r="I2393" s="3"/>
    </row>
    <row r="2394" spans="1:9" x14ac:dyDescent="0.2">
      <c r="A2394" s="3"/>
      <c r="G2394" s="3"/>
      <c r="H2394" s="3"/>
      <c r="I2394" s="3"/>
    </row>
    <row r="2395" spans="1:9" x14ac:dyDescent="0.2">
      <c r="A2395" s="3"/>
      <c r="G2395" s="3"/>
      <c r="H2395" s="3"/>
      <c r="I2395" s="3"/>
    </row>
    <row r="2396" spans="1:9" x14ac:dyDescent="0.2">
      <c r="A2396" s="3"/>
      <c r="G2396" s="3"/>
      <c r="H2396" s="3"/>
      <c r="I2396" s="3"/>
    </row>
    <row r="2397" spans="1:9" x14ac:dyDescent="0.2">
      <c r="A2397" s="3"/>
      <c r="G2397" s="3"/>
      <c r="H2397" s="3"/>
      <c r="I2397" s="3"/>
    </row>
    <row r="2398" spans="1:9" x14ac:dyDescent="0.2">
      <c r="A2398" s="3"/>
      <c r="G2398" s="3"/>
      <c r="H2398" s="3"/>
      <c r="I2398" s="3"/>
    </row>
    <row r="2399" spans="1:9" x14ac:dyDescent="0.2">
      <c r="A2399" s="3"/>
      <c r="G2399" s="3"/>
      <c r="H2399" s="3"/>
      <c r="I2399" s="3"/>
    </row>
    <row r="2400" spans="1:9" x14ac:dyDescent="0.2">
      <c r="A2400" s="3"/>
      <c r="G2400" s="3"/>
      <c r="H2400" s="3"/>
      <c r="I2400" s="3"/>
    </row>
    <row r="2401" spans="1:9" x14ac:dyDescent="0.2">
      <c r="A2401" s="3"/>
      <c r="G2401" s="3"/>
      <c r="H2401" s="3"/>
      <c r="I2401" s="3"/>
    </row>
    <row r="2402" spans="1:9" x14ac:dyDescent="0.2">
      <c r="A2402" s="3"/>
      <c r="G2402" s="3"/>
      <c r="H2402" s="3"/>
      <c r="I2402" s="3"/>
    </row>
    <row r="2403" spans="1:9" x14ac:dyDescent="0.2">
      <c r="A2403" s="3"/>
      <c r="G2403" s="3"/>
      <c r="H2403" s="3"/>
      <c r="I2403" s="3"/>
    </row>
    <row r="2404" spans="1:9" x14ac:dyDescent="0.2">
      <c r="A2404" s="3"/>
      <c r="G2404" s="3"/>
      <c r="H2404" s="3"/>
      <c r="I2404" s="3"/>
    </row>
    <row r="2405" spans="1:9" x14ac:dyDescent="0.2">
      <c r="A2405" s="3"/>
      <c r="G2405" s="3"/>
      <c r="H2405" s="3"/>
      <c r="I2405" s="3"/>
    </row>
    <row r="2406" spans="1:9" x14ac:dyDescent="0.2">
      <c r="A2406" s="3"/>
      <c r="G2406" s="3"/>
      <c r="H2406" s="3"/>
      <c r="I2406" s="3"/>
    </row>
    <row r="2407" spans="1:9" x14ac:dyDescent="0.2">
      <c r="A2407" s="3"/>
      <c r="G2407" s="3"/>
      <c r="H2407" s="3"/>
      <c r="I2407" s="3"/>
    </row>
    <row r="2408" spans="1:9" x14ac:dyDescent="0.2">
      <c r="A2408" s="3"/>
      <c r="G2408" s="3"/>
      <c r="H2408" s="3"/>
      <c r="I2408" s="3"/>
    </row>
    <row r="2409" spans="1:9" x14ac:dyDescent="0.2">
      <c r="A2409" s="3"/>
      <c r="G2409" s="3"/>
      <c r="H2409" s="3"/>
      <c r="I2409" s="3"/>
    </row>
    <row r="2410" spans="1:9" x14ac:dyDescent="0.2">
      <c r="A2410" s="3"/>
      <c r="G2410" s="3"/>
      <c r="H2410" s="3"/>
      <c r="I2410" s="3"/>
    </row>
    <row r="2411" spans="1:9" x14ac:dyDescent="0.2">
      <c r="A2411" s="3"/>
      <c r="G2411" s="3"/>
      <c r="H2411" s="3"/>
      <c r="I2411" s="3"/>
    </row>
    <row r="2412" spans="1:9" x14ac:dyDescent="0.2">
      <c r="A2412" s="3"/>
      <c r="G2412" s="3"/>
      <c r="H2412" s="3"/>
      <c r="I2412" s="3"/>
    </row>
    <row r="2413" spans="1:9" x14ac:dyDescent="0.2">
      <c r="A2413" s="3"/>
      <c r="G2413" s="3"/>
      <c r="H2413" s="3"/>
      <c r="I2413" s="3"/>
    </row>
    <row r="2414" spans="1:9" x14ac:dyDescent="0.2">
      <c r="A2414" s="3"/>
      <c r="G2414" s="3"/>
      <c r="H2414" s="3"/>
      <c r="I2414" s="3"/>
    </row>
    <row r="2415" spans="1:9" x14ac:dyDescent="0.2">
      <c r="A2415" s="3"/>
      <c r="G2415" s="3"/>
      <c r="H2415" s="3"/>
      <c r="I2415" s="3"/>
    </row>
    <row r="2416" spans="1:9" x14ac:dyDescent="0.2">
      <c r="A2416" s="3"/>
      <c r="G2416" s="3"/>
      <c r="H2416" s="3"/>
      <c r="I2416" s="3"/>
    </row>
    <row r="2417" spans="1:9" x14ac:dyDescent="0.2">
      <c r="A2417" s="3"/>
      <c r="G2417" s="3"/>
      <c r="H2417" s="3"/>
      <c r="I2417" s="3"/>
    </row>
    <row r="2418" spans="1:9" x14ac:dyDescent="0.2">
      <c r="A2418" s="3"/>
      <c r="G2418" s="3"/>
      <c r="H2418" s="3"/>
      <c r="I2418" s="3"/>
    </row>
    <row r="2419" spans="1:9" x14ac:dyDescent="0.2">
      <c r="A2419" s="3"/>
      <c r="G2419" s="3"/>
      <c r="H2419" s="3"/>
      <c r="I2419" s="3"/>
    </row>
    <row r="2420" spans="1:9" x14ac:dyDescent="0.2">
      <c r="A2420" s="3"/>
      <c r="G2420" s="3"/>
      <c r="H2420" s="3"/>
      <c r="I2420" s="3"/>
    </row>
    <row r="2421" spans="1:9" x14ac:dyDescent="0.2">
      <c r="A2421" s="3"/>
      <c r="G2421" s="3"/>
      <c r="H2421" s="3"/>
      <c r="I2421" s="3"/>
    </row>
    <row r="2422" spans="1:9" x14ac:dyDescent="0.2">
      <c r="A2422" s="3"/>
      <c r="G2422" s="3"/>
      <c r="H2422" s="3"/>
      <c r="I2422" s="3"/>
    </row>
    <row r="2423" spans="1:9" x14ac:dyDescent="0.2">
      <c r="A2423" s="3"/>
      <c r="G2423" s="3"/>
      <c r="H2423" s="3"/>
      <c r="I2423" s="3"/>
    </row>
    <row r="2424" spans="1:9" x14ac:dyDescent="0.2">
      <c r="A2424" s="3"/>
      <c r="G2424" s="3"/>
      <c r="H2424" s="3"/>
      <c r="I2424" s="3"/>
    </row>
    <row r="2425" spans="1:9" x14ac:dyDescent="0.2">
      <c r="A2425" s="3"/>
      <c r="G2425" s="3"/>
      <c r="H2425" s="3"/>
      <c r="I2425" s="3"/>
    </row>
    <row r="2426" spans="1:9" x14ac:dyDescent="0.2">
      <c r="A2426" s="3"/>
      <c r="G2426" s="3"/>
      <c r="H2426" s="3"/>
      <c r="I2426" s="3"/>
    </row>
    <row r="2427" spans="1:9" x14ac:dyDescent="0.2">
      <c r="A2427" s="3"/>
      <c r="G2427" s="3"/>
      <c r="H2427" s="3"/>
      <c r="I2427" s="3"/>
    </row>
    <row r="2428" spans="1:9" x14ac:dyDescent="0.2">
      <c r="A2428" s="3"/>
      <c r="G2428" s="3"/>
      <c r="H2428" s="3"/>
      <c r="I2428" s="3"/>
    </row>
    <row r="2429" spans="1:9" x14ac:dyDescent="0.2">
      <c r="A2429" s="3"/>
      <c r="G2429" s="3"/>
      <c r="H2429" s="3"/>
      <c r="I2429" s="3"/>
    </row>
    <row r="2430" spans="1:9" x14ac:dyDescent="0.2">
      <c r="A2430" s="3"/>
      <c r="G2430" s="3"/>
      <c r="H2430" s="3"/>
      <c r="I2430" s="3"/>
    </row>
    <row r="2431" spans="1:9" x14ac:dyDescent="0.2">
      <c r="A2431" s="3"/>
      <c r="G2431" s="3"/>
      <c r="H2431" s="3"/>
      <c r="I2431" s="3"/>
    </row>
    <row r="2432" spans="1:9" x14ac:dyDescent="0.2">
      <c r="A2432" s="3"/>
      <c r="G2432" s="3"/>
      <c r="H2432" s="3"/>
      <c r="I2432" s="3"/>
    </row>
    <row r="2433" spans="1:9" x14ac:dyDescent="0.2">
      <c r="A2433" s="3"/>
      <c r="G2433" s="3"/>
      <c r="H2433" s="3"/>
      <c r="I2433" s="3"/>
    </row>
    <row r="2434" spans="1:9" x14ac:dyDescent="0.2">
      <c r="A2434" s="3"/>
      <c r="G2434" s="3"/>
      <c r="H2434" s="3"/>
      <c r="I2434" s="3"/>
    </row>
    <row r="2435" spans="1:9" x14ac:dyDescent="0.2">
      <c r="A2435" s="3"/>
      <c r="G2435" s="3"/>
      <c r="H2435" s="3"/>
      <c r="I2435" s="3"/>
    </row>
    <row r="2436" spans="1:9" x14ac:dyDescent="0.2">
      <c r="A2436" s="3"/>
      <c r="G2436" s="3"/>
      <c r="H2436" s="3"/>
      <c r="I2436" s="3"/>
    </row>
    <row r="2437" spans="1:9" x14ac:dyDescent="0.2">
      <c r="A2437" s="3"/>
      <c r="G2437" s="3"/>
      <c r="H2437" s="3"/>
      <c r="I2437" s="3"/>
    </row>
    <row r="2438" spans="1:9" x14ac:dyDescent="0.2">
      <c r="A2438" s="3"/>
      <c r="G2438" s="3"/>
      <c r="H2438" s="3"/>
      <c r="I2438" s="3"/>
    </row>
    <row r="2439" spans="1:9" x14ac:dyDescent="0.2">
      <c r="A2439" s="3"/>
      <c r="G2439" s="3"/>
      <c r="H2439" s="3"/>
      <c r="I2439" s="3"/>
    </row>
    <row r="2440" spans="1:9" x14ac:dyDescent="0.2">
      <c r="A2440" s="3"/>
      <c r="G2440" s="3"/>
      <c r="H2440" s="3"/>
      <c r="I2440" s="3"/>
    </row>
    <row r="2441" spans="1:9" x14ac:dyDescent="0.2">
      <c r="A2441" s="3"/>
      <c r="G2441" s="3"/>
      <c r="H2441" s="3"/>
      <c r="I2441" s="3"/>
    </row>
    <row r="2442" spans="1:9" x14ac:dyDescent="0.2">
      <c r="A2442" s="3"/>
      <c r="G2442" s="3"/>
      <c r="H2442" s="3"/>
      <c r="I2442" s="3"/>
    </row>
    <row r="2443" spans="1:9" x14ac:dyDescent="0.2">
      <c r="A2443" s="3"/>
      <c r="G2443" s="3"/>
      <c r="H2443" s="3"/>
      <c r="I2443" s="3"/>
    </row>
    <row r="2444" spans="1:9" x14ac:dyDescent="0.2">
      <c r="A2444" s="3"/>
      <c r="G2444" s="3"/>
      <c r="H2444" s="3"/>
      <c r="I2444" s="3"/>
    </row>
    <row r="2445" spans="1:9" x14ac:dyDescent="0.2">
      <c r="A2445" s="3"/>
      <c r="G2445" s="3"/>
      <c r="H2445" s="3"/>
      <c r="I2445" s="3"/>
    </row>
    <row r="2446" spans="1:9" x14ac:dyDescent="0.2">
      <c r="A2446" s="3"/>
      <c r="G2446" s="3"/>
      <c r="H2446" s="3"/>
      <c r="I2446" s="3"/>
    </row>
    <row r="2447" spans="1:9" x14ac:dyDescent="0.2">
      <c r="A2447" s="3"/>
      <c r="G2447" s="3"/>
      <c r="H2447" s="3"/>
      <c r="I2447" s="3"/>
    </row>
    <row r="2448" spans="1:9" x14ac:dyDescent="0.2">
      <c r="A2448" s="3"/>
      <c r="G2448" s="3"/>
      <c r="H2448" s="3"/>
      <c r="I2448" s="3"/>
    </row>
    <row r="2449" spans="1:9" x14ac:dyDescent="0.2">
      <c r="A2449" s="3"/>
      <c r="G2449" s="3"/>
      <c r="H2449" s="3"/>
      <c r="I2449" s="3"/>
    </row>
    <row r="2450" spans="1:9" x14ac:dyDescent="0.2">
      <c r="A2450" s="3"/>
      <c r="G2450" s="3"/>
      <c r="H2450" s="3"/>
      <c r="I2450" s="3"/>
    </row>
    <row r="2451" spans="1:9" x14ac:dyDescent="0.2">
      <c r="A2451" s="3"/>
      <c r="G2451" s="3"/>
      <c r="H2451" s="3"/>
      <c r="I2451" s="3"/>
    </row>
    <row r="2452" spans="1:9" x14ac:dyDescent="0.2">
      <c r="A2452" s="3"/>
      <c r="G2452" s="3"/>
      <c r="H2452" s="3"/>
      <c r="I2452" s="3"/>
    </row>
    <row r="2453" spans="1:9" x14ac:dyDescent="0.2">
      <c r="A2453" s="3"/>
      <c r="G2453" s="3"/>
      <c r="H2453" s="3"/>
      <c r="I2453" s="3"/>
    </row>
    <row r="2454" spans="1:9" x14ac:dyDescent="0.2">
      <c r="A2454" s="3"/>
      <c r="G2454" s="3"/>
      <c r="H2454" s="3"/>
      <c r="I2454" s="3"/>
    </row>
    <row r="2455" spans="1:9" x14ac:dyDescent="0.2">
      <c r="A2455" s="3"/>
      <c r="G2455" s="3"/>
      <c r="H2455" s="3"/>
      <c r="I2455" s="3"/>
    </row>
    <row r="2456" spans="1:9" x14ac:dyDescent="0.2">
      <c r="A2456" s="3"/>
      <c r="G2456" s="3"/>
      <c r="H2456" s="3"/>
      <c r="I2456" s="3"/>
    </row>
    <row r="2457" spans="1:9" x14ac:dyDescent="0.2">
      <c r="A2457" s="3"/>
      <c r="G2457" s="3"/>
      <c r="H2457" s="3"/>
      <c r="I2457" s="3"/>
    </row>
    <row r="2458" spans="1:9" x14ac:dyDescent="0.2">
      <c r="A2458" s="3"/>
      <c r="G2458" s="3"/>
      <c r="H2458" s="3"/>
      <c r="I2458" s="3"/>
    </row>
    <row r="2459" spans="1:9" x14ac:dyDescent="0.2">
      <c r="A2459" s="3"/>
      <c r="G2459" s="3"/>
      <c r="H2459" s="3"/>
      <c r="I2459" s="3"/>
    </row>
    <row r="2460" spans="1:9" x14ac:dyDescent="0.2">
      <c r="A2460" s="3"/>
      <c r="G2460" s="3"/>
      <c r="H2460" s="3"/>
      <c r="I2460" s="3"/>
    </row>
    <row r="2461" spans="1:9" x14ac:dyDescent="0.2">
      <c r="A2461" s="3"/>
      <c r="G2461" s="3"/>
      <c r="H2461" s="3"/>
      <c r="I2461" s="3"/>
    </row>
    <row r="2462" spans="1:9" x14ac:dyDescent="0.2">
      <c r="A2462" s="3"/>
      <c r="G2462" s="3"/>
      <c r="H2462" s="3"/>
      <c r="I2462" s="3"/>
    </row>
    <row r="2463" spans="1:9" x14ac:dyDescent="0.2">
      <c r="A2463" s="3"/>
      <c r="G2463" s="3"/>
      <c r="H2463" s="3"/>
      <c r="I2463" s="3"/>
    </row>
    <row r="2464" spans="1:9" x14ac:dyDescent="0.2">
      <c r="A2464" s="3"/>
      <c r="G2464" s="3"/>
      <c r="H2464" s="3"/>
      <c r="I2464" s="3"/>
    </row>
    <row r="2465" spans="1:9" x14ac:dyDescent="0.2">
      <c r="A2465" s="3"/>
      <c r="G2465" s="3"/>
      <c r="H2465" s="3"/>
      <c r="I2465" s="3"/>
    </row>
    <row r="2466" spans="1:9" x14ac:dyDescent="0.2">
      <c r="A2466" s="3"/>
      <c r="G2466" s="3"/>
      <c r="H2466" s="3"/>
      <c r="I2466" s="3"/>
    </row>
    <row r="2467" spans="1:9" x14ac:dyDescent="0.2">
      <c r="A2467" s="3"/>
      <c r="G2467" s="3"/>
      <c r="H2467" s="3"/>
      <c r="I2467" s="3"/>
    </row>
    <row r="2468" spans="1:9" x14ac:dyDescent="0.2">
      <c r="A2468" s="3"/>
      <c r="G2468" s="3"/>
      <c r="H2468" s="3"/>
      <c r="I2468" s="3"/>
    </row>
    <row r="2469" spans="1:9" x14ac:dyDescent="0.2">
      <c r="A2469" s="3"/>
      <c r="G2469" s="3"/>
      <c r="H2469" s="3"/>
      <c r="I2469" s="3"/>
    </row>
    <row r="2470" spans="1:9" x14ac:dyDescent="0.2">
      <c r="A2470" s="3"/>
      <c r="G2470" s="3"/>
      <c r="H2470" s="3"/>
      <c r="I2470" s="3"/>
    </row>
    <row r="2471" spans="1:9" x14ac:dyDescent="0.2">
      <c r="A2471" s="3"/>
      <c r="G2471" s="3"/>
      <c r="H2471" s="3"/>
      <c r="I2471" s="3"/>
    </row>
    <row r="2472" spans="1:9" x14ac:dyDescent="0.2">
      <c r="A2472" s="3"/>
      <c r="G2472" s="3"/>
      <c r="H2472" s="3"/>
      <c r="I2472" s="3"/>
    </row>
    <row r="2473" spans="1:9" x14ac:dyDescent="0.2">
      <c r="A2473" s="3"/>
      <c r="G2473" s="3"/>
      <c r="H2473" s="3"/>
      <c r="I2473" s="3"/>
    </row>
    <row r="2474" spans="1:9" x14ac:dyDescent="0.2">
      <c r="A2474" s="3"/>
      <c r="G2474" s="3"/>
      <c r="H2474" s="3"/>
      <c r="I2474" s="3"/>
    </row>
    <row r="2475" spans="1:9" x14ac:dyDescent="0.2">
      <c r="A2475" s="3"/>
      <c r="G2475" s="3"/>
      <c r="H2475" s="3"/>
      <c r="I2475" s="3"/>
    </row>
    <row r="2476" spans="1:9" x14ac:dyDescent="0.2">
      <c r="A2476" s="3"/>
      <c r="G2476" s="3"/>
      <c r="H2476" s="3"/>
      <c r="I2476" s="3"/>
    </row>
    <row r="2477" spans="1:9" x14ac:dyDescent="0.2">
      <c r="A2477" s="3"/>
      <c r="G2477" s="3"/>
      <c r="H2477" s="3"/>
      <c r="I2477" s="3"/>
    </row>
    <row r="2478" spans="1:9" x14ac:dyDescent="0.2">
      <c r="A2478" s="3"/>
      <c r="G2478" s="3"/>
      <c r="H2478" s="3"/>
      <c r="I2478" s="3"/>
    </row>
    <row r="2479" spans="1:9" x14ac:dyDescent="0.2">
      <c r="A2479" s="3"/>
      <c r="G2479" s="3"/>
      <c r="H2479" s="3"/>
      <c r="I2479" s="3"/>
    </row>
    <row r="2480" spans="1:9" x14ac:dyDescent="0.2">
      <c r="A2480" s="3"/>
      <c r="G2480" s="3"/>
      <c r="H2480" s="3"/>
      <c r="I2480" s="3"/>
    </row>
    <row r="2481" spans="1:9" x14ac:dyDescent="0.2">
      <c r="A2481" s="3"/>
      <c r="G2481" s="3"/>
      <c r="H2481" s="3"/>
      <c r="I2481" s="3"/>
    </row>
    <row r="2482" spans="1:9" x14ac:dyDescent="0.2">
      <c r="A2482" s="3"/>
      <c r="G2482" s="3"/>
      <c r="H2482" s="3"/>
      <c r="I2482" s="3"/>
    </row>
    <row r="2483" spans="1:9" x14ac:dyDescent="0.2">
      <c r="A2483" s="3"/>
      <c r="G2483" s="3"/>
      <c r="H2483" s="3"/>
      <c r="I2483" s="3"/>
    </row>
    <row r="2484" spans="1:9" x14ac:dyDescent="0.2">
      <c r="A2484" s="3"/>
      <c r="G2484" s="3"/>
      <c r="H2484" s="3"/>
      <c r="I2484" s="3"/>
    </row>
    <row r="2485" spans="1:9" x14ac:dyDescent="0.2">
      <c r="A2485" s="3"/>
      <c r="G2485" s="3"/>
      <c r="H2485" s="3"/>
      <c r="I2485" s="3"/>
    </row>
    <row r="2486" spans="1:9" x14ac:dyDescent="0.2">
      <c r="A2486" s="3"/>
      <c r="G2486" s="3"/>
      <c r="H2486" s="3"/>
      <c r="I2486" s="3"/>
    </row>
    <row r="2487" spans="1:9" x14ac:dyDescent="0.2">
      <c r="A2487" s="3"/>
      <c r="G2487" s="3"/>
      <c r="H2487" s="3"/>
      <c r="I2487" s="3"/>
    </row>
    <row r="2488" spans="1:9" x14ac:dyDescent="0.2">
      <c r="A2488" s="3"/>
      <c r="G2488" s="3"/>
      <c r="H2488" s="3"/>
      <c r="I2488" s="3"/>
    </row>
    <row r="2489" spans="1:9" x14ac:dyDescent="0.2">
      <c r="A2489" s="3"/>
      <c r="G2489" s="3"/>
      <c r="H2489" s="3"/>
      <c r="I2489" s="3"/>
    </row>
    <row r="2490" spans="1:9" x14ac:dyDescent="0.2">
      <c r="A2490" s="3"/>
      <c r="G2490" s="3"/>
      <c r="H2490" s="3"/>
      <c r="I2490" s="3"/>
    </row>
    <row r="2491" spans="1:9" x14ac:dyDescent="0.2">
      <c r="A2491" s="3"/>
      <c r="G2491" s="3"/>
      <c r="H2491" s="3"/>
      <c r="I2491" s="3"/>
    </row>
    <row r="2492" spans="1:9" x14ac:dyDescent="0.2">
      <c r="A2492" s="3"/>
      <c r="G2492" s="3"/>
      <c r="H2492" s="3"/>
      <c r="I2492" s="3"/>
    </row>
    <row r="2493" spans="1:9" x14ac:dyDescent="0.2">
      <c r="A2493" s="3"/>
      <c r="G2493" s="3"/>
      <c r="H2493" s="3"/>
      <c r="I2493" s="3"/>
    </row>
    <row r="2494" spans="1:9" x14ac:dyDescent="0.2">
      <c r="A2494" s="3"/>
      <c r="G2494" s="3"/>
      <c r="H2494" s="3"/>
      <c r="I2494" s="3"/>
    </row>
    <row r="2495" spans="1:9" x14ac:dyDescent="0.2">
      <c r="A2495" s="3"/>
      <c r="G2495" s="3"/>
      <c r="H2495" s="3"/>
      <c r="I2495" s="3"/>
    </row>
    <row r="2496" spans="1:9" x14ac:dyDescent="0.2">
      <c r="A2496" s="3"/>
      <c r="G2496" s="3"/>
      <c r="H2496" s="3"/>
      <c r="I2496" s="3"/>
    </row>
    <row r="2497" spans="1:9" x14ac:dyDescent="0.2">
      <c r="A2497" s="3"/>
      <c r="G2497" s="3"/>
      <c r="H2497" s="3"/>
      <c r="I2497" s="3"/>
    </row>
    <row r="2498" spans="1:9" x14ac:dyDescent="0.2">
      <c r="A2498" s="3"/>
      <c r="G2498" s="3"/>
      <c r="H2498" s="3"/>
      <c r="I2498" s="3"/>
    </row>
    <row r="2499" spans="1:9" x14ac:dyDescent="0.2">
      <c r="A2499" s="3"/>
      <c r="G2499" s="3"/>
      <c r="H2499" s="3"/>
      <c r="I2499" s="3"/>
    </row>
    <row r="2500" spans="1:9" x14ac:dyDescent="0.2">
      <c r="A2500" s="3"/>
      <c r="G2500" s="3"/>
      <c r="H2500" s="3"/>
      <c r="I2500" s="3"/>
    </row>
    <row r="2501" spans="1:9" x14ac:dyDescent="0.2">
      <c r="A2501" s="3"/>
      <c r="G2501" s="3"/>
      <c r="H2501" s="3"/>
      <c r="I2501" s="3"/>
    </row>
    <row r="2502" spans="1:9" x14ac:dyDescent="0.2">
      <c r="A2502" s="3"/>
      <c r="G2502" s="3"/>
      <c r="H2502" s="3"/>
      <c r="I2502" s="3"/>
    </row>
    <row r="2503" spans="1:9" x14ac:dyDescent="0.2">
      <c r="A2503" s="3"/>
      <c r="G2503" s="3"/>
      <c r="H2503" s="3"/>
      <c r="I2503" s="3"/>
    </row>
    <row r="2504" spans="1:9" x14ac:dyDescent="0.2">
      <c r="A2504" s="3"/>
      <c r="G2504" s="3"/>
      <c r="H2504" s="3"/>
      <c r="I2504" s="3"/>
    </row>
    <row r="2505" spans="1:9" x14ac:dyDescent="0.2">
      <c r="A2505" s="3"/>
      <c r="G2505" s="3"/>
      <c r="H2505" s="3"/>
      <c r="I2505" s="3"/>
    </row>
    <row r="2506" spans="1:9" x14ac:dyDescent="0.2">
      <c r="A2506" s="3"/>
      <c r="G2506" s="3"/>
      <c r="H2506" s="3"/>
      <c r="I2506" s="3"/>
    </row>
    <row r="2507" spans="1:9" x14ac:dyDescent="0.2">
      <c r="A2507" s="3"/>
      <c r="G2507" s="3"/>
      <c r="H2507" s="3"/>
      <c r="I2507" s="3"/>
    </row>
    <row r="2508" spans="1:9" x14ac:dyDescent="0.2">
      <c r="A2508" s="3"/>
      <c r="G2508" s="3"/>
      <c r="H2508" s="3"/>
      <c r="I2508" s="3"/>
    </row>
    <row r="2509" spans="1:9" x14ac:dyDescent="0.2">
      <c r="A2509" s="3"/>
      <c r="G2509" s="3"/>
      <c r="H2509" s="3"/>
      <c r="I2509" s="3"/>
    </row>
    <row r="2510" spans="1:9" x14ac:dyDescent="0.2">
      <c r="A2510" s="3"/>
      <c r="G2510" s="3"/>
      <c r="H2510" s="3"/>
      <c r="I2510" s="3"/>
    </row>
    <row r="2511" spans="1:9" x14ac:dyDescent="0.2">
      <c r="A2511" s="3"/>
      <c r="G2511" s="3"/>
      <c r="H2511" s="3"/>
      <c r="I2511" s="3"/>
    </row>
    <row r="2512" spans="1:9" x14ac:dyDescent="0.2">
      <c r="A2512" s="3"/>
      <c r="G2512" s="3"/>
      <c r="H2512" s="3"/>
      <c r="I2512" s="3"/>
    </row>
    <row r="2513" spans="1:9" x14ac:dyDescent="0.2">
      <c r="A2513" s="3"/>
      <c r="G2513" s="3"/>
      <c r="H2513" s="3"/>
      <c r="I2513" s="3"/>
    </row>
    <row r="2514" spans="1:9" x14ac:dyDescent="0.2">
      <c r="A2514" s="3"/>
      <c r="G2514" s="3"/>
      <c r="H2514" s="3"/>
      <c r="I2514" s="3"/>
    </row>
    <row r="2515" spans="1:9" x14ac:dyDescent="0.2">
      <c r="A2515" s="3"/>
      <c r="G2515" s="3"/>
      <c r="H2515" s="3"/>
      <c r="I2515" s="3"/>
    </row>
    <row r="2516" spans="1:9" x14ac:dyDescent="0.2">
      <c r="A2516" s="3"/>
      <c r="G2516" s="3"/>
      <c r="H2516" s="3"/>
      <c r="I2516" s="3"/>
    </row>
    <row r="2517" spans="1:9" x14ac:dyDescent="0.2">
      <c r="A2517" s="3"/>
      <c r="G2517" s="3"/>
      <c r="H2517" s="3"/>
      <c r="I2517" s="3"/>
    </row>
    <row r="2518" spans="1:9" x14ac:dyDescent="0.2">
      <c r="A2518" s="3"/>
      <c r="G2518" s="3"/>
      <c r="H2518" s="3"/>
      <c r="I2518" s="3"/>
    </row>
    <row r="2519" spans="1:9" x14ac:dyDescent="0.2">
      <c r="A2519" s="3"/>
      <c r="G2519" s="3"/>
      <c r="H2519" s="3"/>
      <c r="I2519" s="3"/>
    </row>
    <row r="2520" spans="1:9" x14ac:dyDescent="0.2">
      <c r="A2520" s="3"/>
      <c r="G2520" s="3"/>
      <c r="H2520" s="3"/>
      <c r="I2520" s="3"/>
    </row>
    <row r="2521" spans="1:9" x14ac:dyDescent="0.2">
      <c r="A2521" s="3"/>
      <c r="G2521" s="3"/>
      <c r="H2521" s="3"/>
      <c r="I2521" s="3"/>
    </row>
    <row r="2522" spans="1:9" x14ac:dyDescent="0.2">
      <c r="A2522" s="3"/>
      <c r="G2522" s="3"/>
      <c r="H2522" s="3"/>
      <c r="I2522" s="3"/>
    </row>
    <row r="2523" spans="1:9" x14ac:dyDescent="0.2">
      <c r="A2523" s="3"/>
      <c r="G2523" s="3"/>
      <c r="H2523" s="3"/>
      <c r="I2523" s="3"/>
    </row>
    <row r="2524" spans="1:9" x14ac:dyDescent="0.2">
      <c r="A2524" s="3"/>
      <c r="G2524" s="3"/>
      <c r="H2524" s="3"/>
      <c r="I2524" s="3"/>
    </row>
    <row r="2525" spans="1:9" x14ac:dyDescent="0.2">
      <c r="A2525" s="3"/>
      <c r="G2525" s="3"/>
      <c r="H2525" s="3"/>
      <c r="I2525" s="3"/>
    </row>
    <row r="2526" spans="1:9" x14ac:dyDescent="0.2">
      <c r="A2526" s="3"/>
      <c r="G2526" s="3"/>
      <c r="H2526" s="3"/>
      <c r="I2526" s="3"/>
    </row>
    <row r="2527" spans="1:9" x14ac:dyDescent="0.2">
      <c r="A2527" s="3"/>
      <c r="G2527" s="3"/>
      <c r="H2527" s="3"/>
      <c r="I2527" s="3"/>
    </row>
    <row r="2528" spans="1:9" x14ac:dyDescent="0.2">
      <c r="A2528" s="3"/>
      <c r="G2528" s="3"/>
      <c r="H2528" s="3"/>
      <c r="I2528" s="3"/>
    </row>
    <row r="2529" spans="1:9" x14ac:dyDescent="0.2">
      <c r="A2529" s="3"/>
      <c r="G2529" s="3"/>
      <c r="H2529" s="3"/>
      <c r="I2529" s="3"/>
    </row>
    <row r="2530" spans="1:9" x14ac:dyDescent="0.2">
      <c r="A2530" s="3"/>
      <c r="G2530" s="3"/>
      <c r="H2530" s="3"/>
      <c r="I2530" s="3"/>
    </row>
    <row r="2531" spans="1:9" x14ac:dyDescent="0.2">
      <c r="A2531" s="3"/>
      <c r="G2531" s="3"/>
      <c r="H2531" s="3"/>
      <c r="I2531" s="3"/>
    </row>
    <row r="2532" spans="1:9" x14ac:dyDescent="0.2">
      <c r="A2532" s="3"/>
      <c r="G2532" s="3"/>
      <c r="H2532" s="3"/>
      <c r="I2532" s="3"/>
    </row>
    <row r="2533" spans="1:9" x14ac:dyDescent="0.2">
      <c r="A2533" s="3"/>
      <c r="G2533" s="3"/>
      <c r="H2533" s="3"/>
      <c r="I2533" s="3"/>
    </row>
    <row r="2534" spans="1:9" x14ac:dyDescent="0.2">
      <c r="A2534" s="3"/>
      <c r="G2534" s="3"/>
      <c r="H2534" s="3"/>
      <c r="I2534" s="3"/>
    </row>
    <row r="2535" spans="1:9" x14ac:dyDescent="0.2">
      <c r="A2535" s="3"/>
      <c r="G2535" s="3"/>
      <c r="H2535" s="3"/>
      <c r="I2535" s="3"/>
    </row>
    <row r="2536" spans="1:9" x14ac:dyDescent="0.2">
      <c r="A2536" s="3"/>
      <c r="G2536" s="3"/>
      <c r="H2536" s="3"/>
      <c r="I2536" s="3"/>
    </row>
    <row r="2537" spans="1:9" x14ac:dyDescent="0.2">
      <c r="A2537" s="3"/>
      <c r="G2537" s="3"/>
      <c r="H2537" s="3"/>
      <c r="I2537" s="3"/>
    </row>
    <row r="2538" spans="1:9" x14ac:dyDescent="0.2">
      <c r="A2538" s="3"/>
      <c r="G2538" s="3"/>
      <c r="H2538" s="3"/>
      <c r="I2538" s="3"/>
    </row>
    <row r="2539" spans="1:9" x14ac:dyDescent="0.2">
      <c r="A2539" s="3"/>
      <c r="G2539" s="3"/>
      <c r="H2539" s="3"/>
      <c r="I2539" s="3"/>
    </row>
    <row r="2540" spans="1:9" x14ac:dyDescent="0.2">
      <c r="A2540" s="3"/>
      <c r="G2540" s="3"/>
      <c r="H2540" s="3"/>
      <c r="I2540" s="3"/>
    </row>
    <row r="2541" spans="1:9" x14ac:dyDescent="0.2">
      <c r="A2541" s="3"/>
      <c r="G2541" s="3"/>
      <c r="H2541" s="3"/>
      <c r="I2541" s="3"/>
    </row>
    <row r="2542" spans="1:9" x14ac:dyDescent="0.2">
      <c r="A2542" s="3"/>
      <c r="G2542" s="3"/>
      <c r="H2542" s="3"/>
      <c r="I2542" s="3"/>
    </row>
    <row r="2543" spans="1:9" x14ac:dyDescent="0.2">
      <c r="A2543" s="3"/>
      <c r="G2543" s="3"/>
      <c r="H2543" s="3"/>
      <c r="I2543" s="3"/>
    </row>
    <row r="2544" spans="1:9" x14ac:dyDescent="0.2">
      <c r="A2544" s="3"/>
      <c r="G2544" s="3"/>
      <c r="H2544" s="3"/>
      <c r="I2544" s="3"/>
    </row>
    <row r="2545" spans="1:9" x14ac:dyDescent="0.2">
      <c r="A2545" s="3"/>
      <c r="G2545" s="3"/>
      <c r="H2545" s="3"/>
      <c r="I2545" s="3"/>
    </row>
    <row r="2546" spans="1:9" x14ac:dyDescent="0.2">
      <c r="A2546" s="3"/>
      <c r="G2546" s="3"/>
      <c r="H2546" s="3"/>
      <c r="I2546" s="3"/>
    </row>
    <row r="2547" spans="1:9" x14ac:dyDescent="0.2">
      <c r="A2547" s="3"/>
      <c r="G2547" s="3"/>
      <c r="H2547" s="3"/>
      <c r="I2547" s="3"/>
    </row>
    <row r="2548" spans="1:9" x14ac:dyDescent="0.2">
      <c r="A2548" s="3"/>
      <c r="G2548" s="3"/>
      <c r="H2548" s="3"/>
      <c r="I2548" s="3"/>
    </row>
    <row r="2549" spans="1:9" x14ac:dyDescent="0.2">
      <c r="A2549" s="3"/>
      <c r="G2549" s="3"/>
      <c r="H2549" s="3"/>
      <c r="I2549" s="3"/>
    </row>
    <row r="2550" spans="1:9" x14ac:dyDescent="0.2">
      <c r="A2550" s="3"/>
      <c r="G2550" s="3"/>
      <c r="H2550" s="3"/>
      <c r="I2550" s="3"/>
    </row>
    <row r="2551" spans="1:9" x14ac:dyDescent="0.2">
      <c r="A2551" s="3"/>
      <c r="G2551" s="3"/>
      <c r="H2551" s="3"/>
      <c r="I2551" s="3"/>
    </row>
    <row r="2552" spans="1:9" x14ac:dyDescent="0.2">
      <c r="A2552" s="3"/>
      <c r="G2552" s="3"/>
      <c r="H2552" s="3"/>
      <c r="I2552" s="3"/>
    </row>
    <row r="2553" spans="1:9" x14ac:dyDescent="0.2">
      <c r="A2553" s="3"/>
      <c r="G2553" s="3"/>
      <c r="H2553" s="3"/>
      <c r="I2553" s="3"/>
    </row>
    <row r="2554" spans="1:9" x14ac:dyDescent="0.2">
      <c r="A2554" s="3"/>
      <c r="G2554" s="3"/>
      <c r="H2554" s="3"/>
      <c r="I2554" s="3"/>
    </row>
    <row r="2555" spans="1:9" x14ac:dyDescent="0.2">
      <c r="A2555" s="3"/>
      <c r="G2555" s="3"/>
      <c r="H2555" s="3"/>
      <c r="I2555" s="3"/>
    </row>
    <row r="2556" spans="1:9" x14ac:dyDescent="0.2">
      <c r="A2556" s="3"/>
      <c r="G2556" s="3"/>
      <c r="H2556" s="3"/>
      <c r="I2556" s="3"/>
    </row>
    <row r="2557" spans="1:9" x14ac:dyDescent="0.2">
      <c r="A2557" s="3"/>
      <c r="G2557" s="3"/>
      <c r="H2557" s="3"/>
      <c r="I2557" s="3"/>
    </row>
    <row r="2558" spans="1:9" x14ac:dyDescent="0.2">
      <c r="A2558" s="3"/>
      <c r="G2558" s="3"/>
      <c r="H2558" s="3"/>
      <c r="I2558" s="3"/>
    </row>
    <row r="2559" spans="1:9" x14ac:dyDescent="0.2">
      <c r="A2559" s="3"/>
      <c r="G2559" s="3"/>
      <c r="H2559" s="3"/>
      <c r="I2559" s="3"/>
    </row>
    <row r="2560" spans="1:9" x14ac:dyDescent="0.2">
      <c r="A2560" s="3"/>
      <c r="G2560" s="3"/>
      <c r="H2560" s="3"/>
      <c r="I2560" s="3"/>
    </row>
    <row r="2561" spans="1:9" x14ac:dyDescent="0.2">
      <c r="A2561" s="3"/>
      <c r="G2561" s="3"/>
      <c r="H2561" s="3"/>
      <c r="I2561" s="3"/>
    </row>
    <row r="2562" spans="1:9" x14ac:dyDescent="0.2">
      <c r="A2562" s="3"/>
      <c r="G2562" s="3"/>
      <c r="H2562" s="3"/>
      <c r="I2562" s="3"/>
    </row>
    <row r="2563" spans="1:9" x14ac:dyDescent="0.2">
      <c r="A2563" s="3"/>
      <c r="G2563" s="3"/>
      <c r="H2563" s="3"/>
      <c r="I2563" s="3"/>
    </row>
    <row r="2564" spans="1:9" x14ac:dyDescent="0.2">
      <c r="A2564" s="3"/>
      <c r="G2564" s="3"/>
      <c r="H2564" s="3"/>
      <c r="I2564" s="3"/>
    </row>
    <row r="2565" spans="1:9" x14ac:dyDescent="0.2">
      <c r="A2565" s="3"/>
      <c r="G2565" s="3"/>
      <c r="H2565" s="3"/>
      <c r="I2565" s="3"/>
    </row>
    <row r="2566" spans="1:9" x14ac:dyDescent="0.2">
      <c r="A2566" s="3"/>
      <c r="G2566" s="3"/>
      <c r="H2566" s="3"/>
      <c r="I2566" s="3"/>
    </row>
    <row r="2567" spans="1:9" x14ac:dyDescent="0.2">
      <c r="A2567" s="3"/>
      <c r="G2567" s="3"/>
      <c r="H2567" s="3"/>
      <c r="I2567" s="3"/>
    </row>
    <row r="2568" spans="1:9" x14ac:dyDescent="0.2">
      <c r="A2568" s="3"/>
      <c r="G2568" s="3"/>
      <c r="H2568" s="3"/>
      <c r="I2568" s="3"/>
    </row>
    <row r="2569" spans="1:9" x14ac:dyDescent="0.2">
      <c r="A2569" s="3"/>
      <c r="G2569" s="3"/>
      <c r="H2569" s="3"/>
      <c r="I2569" s="3"/>
    </row>
    <row r="2570" spans="1:9" x14ac:dyDescent="0.2">
      <c r="A2570" s="3"/>
      <c r="G2570" s="3"/>
      <c r="H2570" s="3"/>
      <c r="I2570" s="3"/>
    </row>
    <row r="2571" spans="1:9" x14ac:dyDescent="0.2">
      <c r="A2571" s="3"/>
      <c r="G2571" s="3"/>
      <c r="H2571" s="3"/>
      <c r="I2571" s="3"/>
    </row>
    <row r="2572" spans="1:9" x14ac:dyDescent="0.2">
      <c r="A2572" s="3"/>
      <c r="G2572" s="3"/>
      <c r="H2572" s="3"/>
      <c r="I2572" s="3"/>
    </row>
    <row r="2573" spans="1:9" x14ac:dyDescent="0.2">
      <c r="A2573" s="3"/>
      <c r="G2573" s="3"/>
      <c r="H2573" s="3"/>
      <c r="I2573" s="3"/>
    </row>
    <row r="2574" spans="1:9" x14ac:dyDescent="0.2">
      <c r="A2574" s="3"/>
      <c r="G2574" s="3"/>
      <c r="H2574" s="3"/>
      <c r="I2574" s="3"/>
    </row>
    <row r="2575" spans="1:9" x14ac:dyDescent="0.2">
      <c r="A2575" s="3"/>
      <c r="G2575" s="3"/>
      <c r="H2575" s="3"/>
      <c r="I2575" s="3"/>
    </row>
    <row r="2576" spans="1:9" x14ac:dyDescent="0.2">
      <c r="A2576" s="3"/>
      <c r="G2576" s="3"/>
      <c r="H2576" s="3"/>
      <c r="I2576" s="3"/>
    </row>
    <row r="2577" spans="1:9" x14ac:dyDescent="0.2">
      <c r="A2577" s="3"/>
      <c r="G2577" s="3"/>
      <c r="H2577" s="3"/>
      <c r="I2577" s="3"/>
    </row>
    <row r="2578" spans="1:9" x14ac:dyDescent="0.2">
      <c r="A2578" s="3"/>
      <c r="G2578" s="3"/>
      <c r="H2578" s="3"/>
      <c r="I2578" s="3"/>
    </row>
    <row r="2579" spans="1:9" x14ac:dyDescent="0.2">
      <c r="A2579" s="3"/>
      <c r="G2579" s="3"/>
      <c r="H2579" s="3"/>
      <c r="I2579" s="3"/>
    </row>
    <row r="2580" spans="1:9" x14ac:dyDescent="0.2">
      <c r="A2580" s="3"/>
      <c r="G2580" s="3"/>
      <c r="H2580" s="3"/>
      <c r="I2580" s="3"/>
    </row>
    <row r="2581" spans="1:9" x14ac:dyDescent="0.2">
      <c r="A2581" s="3"/>
      <c r="G2581" s="3"/>
      <c r="H2581" s="3"/>
      <c r="I2581" s="3"/>
    </row>
    <row r="2582" spans="1:9" x14ac:dyDescent="0.2">
      <c r="A2582" s="3"/>
      <c r="G2582" s="3"/>
      <c r="H2582" s="3"/>
      <c r="I2582" s="3"/>
    </row>
    <row r="2583" spans="1:9" x14ac:dyDescent="0.2">
      <c r="A2583" s="3"/>
      <c r="G2583" s="3"/>
      <c r="H2583" s="3"/>
      <c r="I2583" s="3"/>
    </row>
    <row r="2584" spans="1:9" x14ac:dyDescent="0.2">
      <c r="A2584" s="3"/>
      <c r="G2584" s="3"/>
      <c r="H2584" s="3"/>
      <c r="I2584" s="3"/>
    </row>
    <row r="2585" spans="1:9" x14ac:dyDescent="0.2">
      <c r="A2585" s="3"/>
      <c r="G2585" s="3"/>
      <c r="H2585" s="3"/>
      <c r="I2585" s="3"/>
    </row>
    <row r="2586" spans="1:9" x14ac:dyDescent="0.2">
      <c r="A2586" s="3"/>
      <c r="G2586" s="3"/>
      <c r="H2586" s="3"/>
      <c r="I2586" s="3"/>
    </row>
    <row r="2587" spans="1:9" x14ac:dyDescent="0.2">
      <c r="A2587" s="3"/>
      <c r="G2587" s="3"/>
      <c r="H2587" s="3"/>
      <c r="I2587" s="3"/>
    </row>
    <row r="2588" spans="1:9" x14ac:dyDescent="0.2">
      <c r="A2588" s="3"/>
      <c r="G2588" s="3"/>
      <c r="H2588" s="3"/>
      <c r="I2588" s="3"/>
    </row>
    <row r="2589" spans="1:9" x14ac:dyDescent="0.2">
      <c r="A2589" s="3"/>
      <c r="G2589" s="3"/>
      <c r="H2589" s="3"/>
      <c r="I2589" s="3"/>
    </row>
    <row r="2590" spans="1:9" x14ac:dyDescent="0.2">
      <c r="A2590" s="3"/>
      <c r="G2590" s="3"/>
      <c r="H2590" s="3"/>
      <c r="I2590" s="3"/>
    </row>
    <row r="2591" spans="1:9" x14ac:dyDescent="0.2">
      <c r="A2591" s="3"/>
      <c r="G2591" s="3"/>
      <c r="H2591" s="3"/>
      <c r="I2591" s="3"/>
    </row>
    <row r="2592" spans="1:9" x14ac:dyDescent="0.2">
      <c r="A2592" s="3"/>
      <c r="G2592" s="3"/>
      <c r="H2592" s="3"/>
      <c r="I2592" s="3"/>
    </row>
    <row r="2593" spans="1:9" x14ac:dyDescent="0.2">
      <c r="A2593" s="3"/>
      <c r="G2593" s="3"/>
      <c r="H2593" s="3"/>
      <c r="I2593" s="3"/>
    </row>
    <row r="2594" spans="1:9" x14ac:dyDescent="0.2">
      <c r="A2594" s="3"/>
      <c r="G2594" s="3"/>
      <c r="H2594" s="3"/>
      <c r="I2594" s="3"/>
    </row>
    <row r="2595" spans="1:9" x14ac:dyDescent="0.2">
      <c r="A2595" s="3"/>
      <c r="G2595" s="3"/>
      <c r="H2595" s="3"/>
      <c r="I2595" s="3"/>
    </row>
    <row r="2596" spans="1:9" x14ac:dyDescent="0.2">
      <c r="A2596" s="3"/>
      <c r="G2596" s="3"/>
      <c r="H2596" s="3"/>
      <c r="I2596" s="3"/>
    </row>
    <row r="2597" spans="1:9" x14ac:dyDescent="0.2">
      <c r="A2597" s="3"/>
      <c r="G2597" s="3"/>
      <c r="H2597" s="3"/>
      <c r="I2597" s="3"/>
    </row>
    <row r="2598" spans="1:9" x14ac:dyDescent="0.2">
      <c r="A2598" s="3"/>
      <c r="G2598" s="3"/>
      <c r="H2598" s="3"/>
      <c r="I2598" s="3"/>
    </row>
    <row r="2599" spans="1:9" x14ac:dyDescent="0.2">
      <c r="A2599" s="3"/>
      <c r="G2599" s="3"/>
      <c r="H2599" s="3"/>
      <c r="I2599" s="3"/>
    </row>
    <row r="2600" spans="1:9" x14ac:dyDescent="0.2">
      <c r="A2600" s="3"/>
      <c r="G2600" s="3"/>
      <c r="H2600" s="3"/>
      <c r="I2600" s="3"/>
    </row>
    <row r="2601" spans="1:9" x14ac:dyDescent="0.2">
      <c r="A2601" s="3"/>
      <c r="G2601" s="3"/>
      <c r="H2601" s="3"/>
      <c r="I2601" s="3"/>
    </row>
    <row r="2602" spans="1:9" x14ac:dyDescent="0.2">
      <c r="A2602" s="3"/>
      <c r="G2602" s="3"/>
      <c r="H2602" s="3"/>
      <c r="I2602" s="3"/>
    </row>
    <row r="2603" spans="1:9" x14ac:dyDescent="0.2">
      <c r="A2603" s="3"/>
      <c r="G2603" s="3"/>
      <c r="H2603" s="3"/>
      <c r="I2603" s="3"/>
    </row>
    <row r="2604" spans="1:9" x14ac:dyDescent="0.2">
      <c r="A2604" s="3"/>
      <c r="G2604" s="3"/>
      <c r="H2604" s="3"/>
      <c r="I2604" s="3"/>
    </row>
    <row r="2605" spans="1:9" x14ac:dyDescent="0.2">
      <c r="A2605" s="3"/>
      <c r="G2605" s="3"/>
      <c r="H2605" s="3"/>
      <c r="I2605" s="3"/>
    </row>
    <row r="2606" spans="1:9" x14ac:dyDescent="0.2">
      <c r="A2606" s="3"/>
      <c r="G2606" s="3"/>
      <c r="H2606" s="3"/>
      <c r="I2606" s="3"/>
    </row>
    <row r="2607" spans="1:9" x14ac:dyDescent="0.2">
      <c r="A2607" s="3"/>
      <c r="G2607" s="3"/>
      <c r="H2607" s="3"/>
      <c r="I2607" s="3"/>
    </row>
    <row r="2608" spans="1:9" x14ac:dyDescent="0.2">
      <c r="A2608" s="3"/>
      <c r="G2608" s="3"/>
      <c r="H2608" s="3"/>
      <c r="I2608" s="3"/>
    </row>
    <row r="2609" spans="1:9" x14ac:dyDescent="0.2">
      <c r="A2609" s="3"/>
      <c r="G2609" s="3"/>
      <c r="H2609" s="3"/>
      <c r="I2609" s="3"/>
    </row>
    <row r="2610" spans="1:9" x14ac:dyDescent="0.2">
      <c r="A2610" s="3"/>
      <c r="G2610" s="3"/>
      <c r="H2610" s="3"/>
      <c r="I2610" s="3"/>
    </row>
    <row r="2611" spans="1:9" x14ac:dyDescent="0.2">
      <c r="A2611" s="3"/>
      <c r="G2611" s="3"/>
      <c r="H2611" s="3"/>
      <c r="I2611" s="3"/>
    </row>
    <row r="2612" spans="1:9" x14ac:dyDescent="0.2">
      <c r="A2612" s="3"/>
      <c r="G2612" s="3"/>
      <c r="H2612" s="3"/>
      <c r="I2612" s="3"/>
    </row>
    <row r="2613" spans="1:9" x14ac:dyDescent="0.2">
      <c r="A2613" s="3"/>
      <c r="G2613" s="3"/>
      <c r="H2613" s="3"/>
      <c r="I2613" s="3"/>
    </row>
    <row r="2614" spans="1:9" x14ac:dyDescent="0.2">
      <c r="A2614" s="3"/>
      <c r="G2614" s="3"/>
      <c r="H2614" s="3"/>
      <c r="I2614" s="3"/>
    </row>
    <row r="2615" spans="1:9" x14ac:dyDescent="0.2">
      <c r="A2615" s="3"/>
      <c r="G2615" s="3"/>
      <c r="H2615" s="3"/>
      <c r="I2615" s="3"/>
    </row>
    <row r="2616" spans="1:9" x14ac:dyDescent="0.2">
      <c r="A2616" s="3"/>
      <c r="G2616" s="3"/>
      <c r="H2616" s="3"/>
      <c r="I2616" s="3"/>
    </row>
    <row r="2617" spans="1:9" x14ac:dyDescent="0.2">
      <c r="A2617" s="3"/>
      <c r="G2617" s="3"/>
      <c r="H2617" s="3"/>
      <c r="I2617" s="3"/>
    </row>
    <row r="2618" spans="1:9" x14ac:dyDescent="0.2">
      <c r="A2618" s="3"/>
      <c r="G2618" s="3"/>
      <c r="H2618" s="3"/>
      <c r="I2618" s="3"/>
    </row>
    <row r="2619" spans="1:9" x14ac:dyDescent="0.2">
      <c r="A2619" s="3"/>
      <c r="G2619" s="3"/>
      <c r="H2619" s="3"/>
      <c r="I2619" s="3"/>
    </row>
    <row r="2620" spans="1:9" x14ac:dyDescent="0.2">
      <c r="A2620" s="3"/>
      <c r="G2620" s="3"/>
      <c r="H2620" s="3"/>
      <c r="I2620" s="3"/>
    </row>
    <row r="2621" spans="1:9" x14ac:dyDescent="0.2">
      <c r="A2621" s="3"/>
      <c r="G2621" s="3"/>
      <c r="H2621" s="3"/>
      <c r="I2621" s="3"/>
    </row>
    <row r="2622" spans="1:9" x14ac:dyDescent="0.2">
      <c r="A2622" s="3"/>
      <c r="G2622" s="3"/>
      <c r="H2622" s="3"/>
      <c r="I2622" s="3"/>
    </row>
    <row r="2623" spans="1:9" x14ac:dyDescent="0.2">
      <c r="A2623" s="3"/>
      <c r="G2623" s="3"/>
      <c r="H2623" s="3"/>
      <c r="I2623" s="3"/>
    </row>
    <row r="2624" spans="1:9" x14ac:dyDescent="0.2">
      <c r="A2624" s="3"/>
      <c r="G2624" s="3"/>
      <c r="H2624" s="3"/>
      <c r="I2624" s="3"/>
    </row>
    <row r="2625" spans="1:9" x14ac:dyDescent="0.2">
      <c r="A2625" s="3"/>
      <c r="G2625" s="3"/>
      <c r="H2625" s="3"/>
      <c r="I2625" s="3"/>
    </row>
    <row r="2626" spans="1:9" x14ac:dyDescent="0.2">
      <c r="A2626" s="3"/>
      <c r="G2626" s="3"/>
      <c r="H2626" s="3"/>
      <c r="I2626" s="3"/>
    </row>
    <row r="2627" spans="1:9" x14ac:dyDescent="0.2">
      <c r="A2627" s="3"/>
      <c r="G2627" s="3"/>
      <c r="H2627" s="3"/>
      <c r="I2627" s="3"/>
    </row>
    <row r="2628" spans="1:9" x14ac:dyDescent="0.2">
      <c r="A2628" s="3"/>
      <c r="G2628" s="3"/>
      <c r="H2628" s="3"/>
      <c r="I2628" s="3"/>
    </row>
    <row r="2629" spans="1:9" x14ac:dyDescent="0.2">
      <c r="A2629" s="3"/>
      <c r="G2629" s="3"/>
      <c r="H2629" s="3"/>
      <c r="I2629" s="3"/>
    </row>
    <row r="2630" spans="1:9" x14ac:dyDescent="0.2">
      <c r="A2630" s="3"/>
      <c r="G2630" s="3"/>
      <c r="H2630" s="3"/>
      <c r="I2630" s="3"/>
    </row>
    <row r="2631" spans="1:9" x14ac:dyDescent="0.2">
      <c r="A2631" s="3"/>
      <c r="G2631" s="3"/>
      <c r="H2631" s="3"/>
      <c r="I2631" s="3"/>
    </row>
    <row r="2632" spans="1:9" x14ac:dyDescent="0.2">
      <c r="A2632" s="3"/>
      <c r="G2632" s="3"/>
      <c r="H2632" s="3"/>
      <c r="I2632" s="3"/>
    </row>
    <row r="2633" spans="1:9" x14ac:dyDescent="0.2">
      <c r="A2633" s="3"/>
      <c r="G2633" s="3"/>
      <c r="H2633" s="3"/>
      <c r="I2633" s="3"/>
    </row>
    <row r="2634" spans="1:9" x14ac:dyDescent="0.2">
      <c r="A2634" s="3"/>
      <c r="G2634" s="3"/>
      <c r="H2634" s="3"/>
      <c r="I2634" s="3"/>
    </row>
    <row r="2635" spans="1:9" x14ac:dyDescent="0.2">
      <c r="A2635" s="3"/>
      <c r="G2635" s="3"/>
      <c r="H2635" s="3"/>
      <c r="I2635" s="3"/>
    </row>
    <row r="2636" spans="1:9" x14ac:dyDescent="0.2">
      <c r="A2636" s="3"/>
      <c r="G2636" s="3"/>
      <c r="H2636" s="3"/>
      <c r="I2636" s="3"/>
    </row>
    <row r="2637" spans="1:9" x14ac:dyDescent="0.2">
      <c r="A2637" s="3"/>
      <c r="G2637" s="3"/>
      <c r="H2637" s="3"/>
      <c r="I2637" s="3"/>
    </row>
    <row r="2638" spans="1:9" x14ac:dyDescent="0.2">
      <c r="A2638" s="3"/>
      <c r="G2638" s="3"/>
      <c r="H2638" s="3"/>
      <c r="I2638" s="3"/>
    </row>
    <row r="2639" spans="1:9" x14ac:dyDescent="0.2">
      <c r="A2639" s="3"/>
      <c r="G2639" s="3"/>
      <c r="H2639" s="3"/>
      <c r="I2639" s="3"/>
    </row>
    <row r="2640" spans="1:9" x14ac:dyDescent="0.2">
      <c r="A2640" s="3"/>
      <c r="G2640" s="3"/>
      <c r="H2640" s="3"/>
      <c r="I2640" s="3"/>
    </row>
    <row r="2641" spans="1:9" x14ac:dyDescent="0.2">
      <c r="A2641" s="3"/>
      <c r="G2641" s="3"/>
      <c r="H2641" s="3"/>
      <c r="I2641" s="3"/>
    </row>
    <row r="2642" spans="1:9" x14ac:dyDescent="0.2">
      <c r="A2642" s="3"/>
      <c r="G2642" s="3"/>
      <c r="H2642" s="3"/>
      <c r="I2642" s="3"/>
    </row>
    <row r="2643" spans="1:9" x14ac:dyDescent="0.2">
      <c r="A2643" s="3"/>
      <c r="G2643" s="3"/>
      <c r="H2643" s="3"/>
      <c r="I2643" s="3"/>
    </row>
    <row r="2644" spans="1:9" x14ac:dyDescent="0.2">
      <c r="A2644" s="3"/>
      <c r="G2644" s="3"/>
      <c r="H2644" s="3"/>
      <c r="I2644" s="3"/>
    </row>
    <row r="2645" spans="1:9" x14ac:dyDescent="0.2">
      <c r="A2645" s="3"/>
      <c r="G2645" s="3"/>
      <c r="H2645" s="3"/>
      <c r="I2645" s="3"/>
    </row>
    <row r="2646" spans="1:9" x14ac:dyDescent="0.2">
      <c r="A2646" s="3"/>
      <c r="G2646" s="3"/>
      <c r="H2646" s="3"/>
      <c r="I2646" s="3"/>
    </row>
    <row r="2647" spans="1:9" x14ac:dyDescent="0.2">
      <c r="A2647" s="3"/>
      <c r="G2647" s="3"/>
      <c r="H2647" s="3"/>
      <c r="I2647" s="3"/>
    </row>
    <row r="2648" spans="1:9" x14ac:dyDescent="0.2">
      <c r="A2648" s="3"/>
      <c r="G2648" s="3"/>
      <c r="H2648" s="3"/>
      <c r="I2648" s="3"/>
    </row>
    <row r="2649" spans="1:9" x14ac:dyDescent="0.2">
      <c r="A2649" s="3"/>
      <c r="G2649" s="3"/>
      <c r="H2649" s="3"/>
      <c r="I2649" s="3"/>
    </row>
    <row r="2650" spans="1:9" x14ac:dyDescent="0.2">
      <c r="A2650" s="3"/>
      <c r="G2650" s="3"/>
      <c r="H2650" s="3"/>
      <c r="I2650" s="3"/>
    </row>
    <row r="2651" spans="1:9" x14ac:dyDescent="0.2">
      <c r="A2651" s="3"/>
      <c r="G2651" s="3"/>
      <c r="H2651" s="3"/>
      <c r="I2651" s="3"/>
    </row>
    <row r="2652" spans="1:9" x14ac:dyDescent="0.2">
      <c r="A2652" s="3"/>
      <c r="G2652" s="3"/>
      <c r="H2652" s="3"/>
      <c r="I2652" s="3"/>
    </row>
    <row r="2653" spans="1:9" x14ac:dyDescent="0.2">
      <c r="A2653" s="3"/>
      <c r="G2653" s="3"/>
      <c r="H2653" s="3"/>
      <c r="I2653" s="3"/>
    </row>
    <row r="2654" spans="1:9" x14ac:dyDescent="0.2">
      <c r="A2654" s="3"/>
      <c r="G2654" s="3"/>
      <c r="H2654" s="3"/>
      <c r="I2654" s="3"/>
    </row>
    <row r="2655" spans="1:9" x14ac:dyDescent="0.2">
      <c r="A2655" s="3"/>
      <c r="G2655" s="3"/>
      <c r="H2655" s="3"/>
      <c r="I2655" s="3"/>
    </row>
    <row r="2656" spans="1:9" x14ac:dyDescent="0.2">
      <c r="A2656" s="3"/>
      <c r="G2656" s="3"/>
      <c r="H2656" s="3"/>
      <c r="I2656" s="3"/>
    </row>
    <row r="2657" spans="1:9" x14ac:dyDescent="0.2">
      <c r="A2657" s="3"/>
      <c r="G2657" s="3"/>
      <c r="H2657" s="3"/>
      <c r="I2657" s="3"/>
    </row>
    <row r="2658" spans="1:9" x14ac:dyDescent="0.2">
      <c r="A2658" s="3"/>
      <c r="G2658" s="3"/>
      <c r="H2658" s="3"/>
      <c r="I2658" s="3"/>
    </row>
    <row r="2659" spans="1:9" x14ac:dyDescent="0.2">
      <c r="A2659" s="3"/>
      <c r="G2659" s="3"/>
      <c r="H2659" s="3"/>
      <c r="I2659" s="3"/>
    </row>
    <row r="2660" spans="1:9" x14ac:dyDescent="0.2">
      <c r="A2660" s="3"/>
      <c r="G2660" s="3"/>
      <c r="H2660" s="3"/>
      <c r="I2660" s="3"/>
    </row>
    <row r="2661" spans="1:9" x14ac:dyDescent="0.2">
      <c r="A2661" s="3"/>
      <c r="G2661" s="3"/>
      <c r="H2661" s="3"/>
      <c r="I2661" s="3"/>
    </row>
    <row r="2662" spans="1:9" x14ac:dyDescent="0.2">
      <c r="A2662" s="3"/>
      <c r="G2662" s="3"/>
      <c r="H2662" s="3"/>
      <c r="I2662" s="3"/>
    </row>
    <row r="2663" spans="1:9" x14ac:dyDescent="0.2">
      <c r="A2663" s="3"/>
      <c r="G2663" s="3"/>
      <c r="H2663" s="3"/>
      <c r="I2663" s="3"/>
    </row>
    <row r="2664" spans="1:9" x14ac:dyDescent="0.2">
      <c r="A2664" s="3"/>
      <c r="G2664" s="3"/>
      <c r="H2664" s="3"/>
      <c r="I2664" s="3"/>
    </row>
    <row r="2665" spans="1:9" x14ac:dyDescent="0.2">
      <c r="A2665" s="3"/>
      <c r="G2665" s="3"/>
      <c r="H2665" s="3"/>
      <c r="I2665" s="3"/>
    </row>
    <row r="2666" spans="1:9" x14ac:dyDescent="0.2">
      <c r="A2666" s="3"/>
      <c r="G2666" s="3"/>
      <c r="H2666" s="3"/>
      <c r="I2666" s="3"/>
    </row>
    <row r="2667" spans="1:9" x14ac:dyDescent="0.2">
      <c r="A2667" s="3"/>
      <c r="G2667" s="3"/>
      <c r="H2667" s="3"/>
      <c r="I2667" s="3"/>
    </row>
    <row r="2668" spans="1:9" x14ac:dyDescent="0.2">
      <c r="A2668" s="3"/>
      <c r="G2668" s="3"/>
      <c r="H2668" s="3"/>
      <c r="I2668" s="3"/>
    </row>
    <row r="2669" spans="1:9" x14ac:dyDescent="0.2">
      <c r="A2669" s="3"/>
      <c r="G2669" s="3"/>
      <c r="H2669" s="3"/>
      <c r="I2669" s="3"/>
    </row>
    <row r="2670" spans="1:9" x14ac:dyDescent="0.2">
      <c r="A2670" s="3"/>
      <c r="G2670" s="3"/>
      <c r="H2670" s="3"/>
      <c r="I2670" s="3"/>
    </row>
    <row r="2671" spans="1:9" x14ac:dyDescent="0.2">
      <c r="A2671" s="3"/>
      <c r="G2671" s="3"/>
      <c r="H2671" s="3"/>
      <c r="I2671" s="3"/>
    </row>
    <row r="2672" spans="1:9" x14ac:dyDescent="0.2">
      <c r="A2672" s="3"/>
      <c r="G2672" s="3"/>
      <c r="H2672" s="3"/>
      <c r="I2672" s="3"/>
    </row>
    <row r="2673" spans="1:9" x14ac:dyDescent="0.2">
      <c r="A2673" s="3"/>
      <c r="G2673" s="3"/>
      <c r="H2673" s="3"/>
      <c r="I2673" s="3"/>
    </row>
    <row r="2674" spans="1:9" x14ac:dyDescent="0.2">
      <c r="A2674" s="3"/>
      <c r="G2674" s="3"/>
      <c r="H2674" s="3"/>
      <c r="I2674" s="3"/>
    </row>
    <row r="2675" spans="1:9" x14ac:dyDescent="0.2">
      <c r="A2675" s="3"/>
      <c r="G2675" s="3"/>
      <c r="H2675" s="3"/>
      <c r="I2675" s="3"/>
    </row>
    <row r="2676" spans="1:9" x14ac:dyDescent="0.2">
      <c r="A2676" s="3"/>
      <c r="G2676" s="3"/>
      <c r="H2676" s="3"/>
      <c r="I2676" s="3"/>
    </row>
    <row r="2677" spans="1:9" x14ac:dyDescent="0.2">
      <c r="A2677" s="3"/>
      <c r="G2677" s="3"/>
      <c r="H2677" s="3"/>
      <c r="I2677" s="3"/>
    </row>
    <row r="2678" spans="1:9" x14ac:dyDescent="0.2">
      <c r="A2678" s="3"/>
      <c r="G2678" s="3"/>
      <c r="H2678" s="3"/>
      <c r="I2678" s="3"/>
    </row>
    <row r="2679" spans="1:9" x14ac:dyDescent="0.2">
      <c r="A2679" s="3"/>
      <c r="G2679" s="3"/>
      <c r="H2679" s="3"/>
      <c r="I2679" s="3"/>
    </row>
    <row r="2680" spans="1:9" x14ac:dyDescent="0.2">
      <c r="A2680" s="3"/>
      <c r="G2680" s="3"/>
      <c r="H2680" s="3"/>
      <c r="I2680" s="3"/>
    </row>
    <row r="2681" spans="1:9" x14ac:dyDescent="0.2">
      <c r="A2681" s="3"/>
      <c r="G2681" s="3"/>
      <c r="H2681" s="3"/>
      <c r="I2681" s="3"/>
    </row>
    <row r="2682" spans="1:9" x14ac:dyDescent="0.2">
      <c r="A2682" s="3"/>
      <c r="G2682" s="3"/>
      <c r="H2682" s="3"/>
      <c r="I2682" s="3"/>
    </row>
    <row r="2683" spans="1:9" x14ac:dyDescent="0.2">
      <c r="A2683" s="3"/>
      <c r="G2683" s="3"/>
      <c r="H2683" s="3"/>
      <c r="I2683" s="3"/>
    </row>
    <row r="2684" spans="1:9" x14ac:dyDescent="0.2">
      <c r="A2684" s="3"/>
      <c r="G2684" s="3"/>
      <c r="H2684" s="3"/>
      <c r="I2684" s="3"/>
    </row>
    <row r="2685" spans="1:9" x14ac:dyDescent="0.2">
      <c r="A2685" s="3"/>
      <c r="G2685" s="3"/>
      <c r="H2685" s="3"/>
      <c r="I2685" s="3"/>
    </row>
    <row r="2686" spans="1:9" x14ac:dyDescent="0.2">
      <c r="A2686" s="3"/>
      <c r="G2686" s="3"/>
      <c r="H2686" s="3"/>
      <c r="I2686" s="3"/>
    </row>
    <row r="2687" spans="1:9" x14ac:dyDescent="0.2">
      <c r="A2687" s="3"/>
      <c r="G2687" s="3"/>
      <c r="H2687" s="3"/>
      <c r="I2687" s="3"/>
    </row>
    <row r="2688" spans="1:9" x14ac:dyDescent="0.2">
      <c r="A2688" s="3"/>
      <c r="G2688" s="3"/>
      <c r="H2688" s="3"/>
      <c r="I2688" s="3"/>
    </row>
    <row r="2689" spans="1:9" x14ac:dyDescent="0.2">
      <c r="A2689" s="3"/>
      <c r="G2689" s="3"/>
      <c r="H2689" s="3"/>
      <c r="I2689" s="3"/>
    </row>
    <row r="2690" spans="1:9" x14ac:dyDescent="0.2">
      <c r="A2690" s="3"/>
      <c r="G2690" s="3"/>
      <c r="H2690" s="3"/>
      <c r="I2690" s="3"/>
    </row>
    <row r="2691" spans="1:9" x14ac:dyDescent="0.2">
      <c r="A2691" s="3"/>
      <c r="G2691" s="3"/>
      <c r="H2691" s="3"/>
      <c r="I2691" s="3"/>
    </row>
    <row r="2692" spans="1:9" x14ac:dyDescent="0.2">
      <c r="A2692" s="3"/>
      <c r="G2692" s="3"/>
      <c r="H2692" s="3"/>
      <c r="I2692" s="3"/>
    </row>
    <row r="2693" spans="1:9" x14ac:dyDescent="0.2">
      <c r="A2693" s="3"/>
      <c r="G2693" s="3"/>
      <c r="H2693" s="3"/>
      <c r="I2693" s="3"/>
    </row>
    <row r="2694" spans="1:9" x14ac:dyDescent="0.2">
      <c r="A2694" s="3"/>
      <c r="G2694" s="3"/>
      <c r="H2694" s="3"/>
      <c r="I2694" s="3"/>
    </row>
    <row r="2695" spans="1:9" x14ac:dyDescent="0.2">
      <c r="A2695" s="3"/>
      <c r="G2695" s="3"/>
      <c r="H2695" s="3"/>
      <c r="I2695" s="3"/>
    </row>
    <row r="2696" spans="1:9" x14ac:dyDescent="0.2">
      <c r="A2696" s="3"/>
      <c r="G2696" s="3"/>
      <c r="H2696" s="3"/>
      <c r="I2696" s="3"/>
    </row>
    <row r="2697" spans="1:9" x14ac:dyDescent="0.2">
      <c r="A2697" s="3"/>
      <c r="G2697" s="3"/>
      <c r="H2697" s="3"/>
      <c r="I2697" s="3"/>
    </row>
    <row r="2698" spans="1:9" x14ac:dyDescent="0.2">
      <c r="A2698" s="3"/>
      <c r="G2698" s="3"/>
      <c r="H2698" s="3"/>
      <c r="I2698" s="3"/>
    </row>
    <row r="2699" spans="1:9" x14ac:dyDescent="0.2">
      <c r="A2699" s="3"/>
      <c r="G2699" s="3"/>
      <c r="H2699" s="3"/>
      <c r="I2699" s="3"/>
    </row>
    <row r="2700" spans="1:9" x14ac:dyDescent="0.2">
      <c r="A2700" s="3"/>
      <c r="G2700" s="3"/>
      <c r="H2700" s="3"/>
      <c r="I2700" s="3"/>
    </row>
    <row r="2701" spans="1:9" x14ac:dyDescent="0.2">
      <c r="A2701" s="3"/>
      <c r="G2701" s="3"/>
      <c r="H2701" s="3"/>
      <c r="I2701" s="3"/>
    </row>
    <row r="2702" spans="1:9" x14ac:dyDescent="0.2">
      <c r="A2702" s="3"/>
      <c r="G2702" s="3"/>
      <c r="H2702" s="3"/>
      <c r="I2702" s="3"/>
    </row>
    <row r="2703" spans="1:9" x14ac:dyDescent="0.2">
      <c r="A2703" s="3"/>
      <c r="G2703" s="3"/>
      <c r="H2703" s="3"/>
      <c r="I2703" s="3"/>
    </row>
    <row r="2704" spans="1:9" x14ac:dyDescent="0.2">
      <c r="A2704" s="3"/>
      <c r="G2704" s="3"/>
      <c r="H2704" s="3"/>
      <c r="I2704" s="3"/>
    </row>
    <row r="2705" spans="1:9" x14ac:dyDescent="0.2">
      <c r="A2705" s="3"/>
      <c r="G2705" s="3"/>
      <c r="H2705" s="3"/>
      <c r="I2705" s="3"/>
    </row>
    <row r="2706" spans="1:9" x14ac:dyDescent="0.2">
      <c r="A2706" s="3"/>
      <c r="G2706" s="3"/>
      <c r="H2706" s="3"/>
      <c r="I2706" s="3"/>
    </row>
    <row r="2707" spans="1:9" x14ac:dyDescent="0.2">
      <c r="A2707" s="3"/>
      <c r="G2707" s="3"/>
      <c r="H2707" s="3"/>
      <c r="I2707" s="3"/>
    </row>
    <row r="2708" spans="1:9" x14ac:dyDescent="0.2">
      <c r="A2708" s="3"/>
      <c r="G2708" s="3"/>
      <c r="H2708" s="3"/>
      <c r="I2708" s="3"/>
    </row>
    <row r="2709" spans="1:9" x14ac:dyDescent="0.2">
      <c r="A2709" s="3"/>
      <c r="G2709" s="3"/>
      <c r="H2709" s="3"/>
      <c r="I2709" s="3"/>
    </row>
    <row r="2710" spans="1:9" x14ac:dyDescent="0.2">
      <c r="A2710" s="3"/>
      <c r="G2710" s="3"/>
      <c r="H2710" s="3"/>
      <c r="I2710" s="3"/>
    </row>
    <row r="2711" spans="1:9" x14ac:dyDescent="0.2">
      <c r="A2711" s="3"/>
      <c r="G2711" s="3"/>
      <c r="H2711" s="3"/>
      <c r="I2711" s="3"/>
    </row>
    <row r="2712" spans="1:9" x14ac:dyDescent="0.2">
      <c r="A2712" s="3"/>
      <c r="G2712" s="3"/>
      <c r="H2712" s="3"/>
      <c r="I2712" s="3"/>
    </row>
    <row r="2713" spans="1:9" x14ac:dyDescent="0.2">
      <c r="A2713" s="3"/>
      <c r="G2713" s="3"/>
      <c r="H2713" s="3"/>
      <c r="I2713" s="3"/>
    </row>
    <row r="2714" spans="1:9" x14ac:dyDescent="0.2">
      <c r="A2714" s="3"/>
      <c r="G2714" s="3"/>
      <c r="H2714" s="3"/>
      <c r="I2714" s="3"/>
    </row>
    <row r="2715" spans="1:9" x14ac:dyDescent="0.2">
      <c r="A2715" s="3"/>
      <c r="G2715" s="3"/>
      <c r="H2715" s="3"/>
      <c r="I2715" s="3"/>
    </row>
    <row r="2716" spans="1:9" x14ac:dyDescent="0.2">
      <c r="A2716" s="3"/>
      <c r="G2716" s="3"/>
      <c r="H2716" s="3"/>
      <c r="I2716" s="3"/>
    </row>
    <row r="2717" spans="1:9" x14ac:dyDescent="0.2">
      <c r="A2717" s="3"/>
      <c r="G2717" s="3"/>
      <c r="H2717" s="3"/>
      <c r="I2717" s="3"/>
    </row>
    <row r="2718" spans="1:9" x14ac:dyDescent="0.2">
      <c r="A2718" s="3"/>
      <c r="G2718" s="3"/>
      <c r="H2718" s="3"/>
      <c r="I2718" s="3"/>
    </row>
    <row r="2719" spans="1:9" x14ac:dyDescent="0.2">
      <c r="A2719" s="3"/>
      <c r="G2719" s="3"/>
      <c r="H2719" s="3"/>
      <c r="I2719" s="3"/>
    </row>
    <row r="2720" spans="1:9" x14ac:dyDescent="0.2">
      <c r="A2720" s="3"/>
      <c r="G2720" s="3"/>
      <c r="H2720" s="3"/>
      <c r="I2720" s="3"/>
    </row>
    <row r="2721" spans="1:9" x14ac:dyDescent="0.2">
      <c r="A2721" s="3"/>
      <c r="G2721" s="3"/>
      <c r="H2721" s="3"/>
      <c r="I2721" s="3"/>
    </row>
    <row r="2722" spans="1:9" x14ac:dyDescent="0.2">
      <c r="A2722" s="3"/>
      <c r="G2722" s="3"/>
      <c r="H2722" s="3"/>
      <c r="I2722" s="3"/>
    </row>
    <row r="2723" spans="1:9" x14ac:dyDescent="0.2">
      <c r="A2723" s="3"/>
      <c r="G2723" s="3"/>
      <c r="H2723" s="3"/>
      <c r="I2723" s="3"/>
    </row>
    <row r="2724" spans="1:9" x14ac:dyDescent="0.2">
      <c r="A2724" s="3"/>
      <c r="G2724" s="3"/>
      <c r="H2724" s="3"/>
      <c r="I2724" s="3"/>
    </row>
    <row r="2725" spans="1:9" x14ac:dyDescent="0.2">
      <c r="A2725" s="3"/>
      <c r="G2725" s="3"/>
      <c r="H2725" s="3"/>
      <c r="I2725" s="3"/>
    </row>
    <row r="2726" spans="1:9" x14ac:dyDescent="0.2">
      <c r="A2726" s="3"/>
      <c r="G2726" s="3"/>
      <c r="H2726" s="3"/>
      <c r="I2726" s="3"/>
    </row>
    <row r="2727" spans="1:9" x14ac:dyDescent="0.2">
      <c r="A2727" s="3"/>
      <c r="G2727" s="3"/>
      <c r="H2727" s="3"/>
      <c r="I2727" s="3"/>
    </row>
    <row r="2728" spans="1:9" x14ac:dyDescent="0.2">
      <c r="A2728" s="3"/>
      <c r="G2728" s="3"/>
      <c r="H2728" s="3"/>
      <c r="I2728" s="3"/>
    </row>
    <row r="2729" spans="1:9" x14ac:dyDescent="0.2">
      <c r="A2729" s="3"/>
      <c r="G2729" s="3"/>
      <c r="H2729" s="3"/>
      <c r="I2729" s="3"/>
    </row>
    <row r="2730" spans="1:9" x14ac:dyDescent="0.2">
      <c r="A2730" s="3"/>
      <c r="G2730" s="3"/>
      <c r="H2730" s="3"/>
      <c r="I2730" s="3"/>
    </row>
    <row r="2731" spans="1:9" x14ac:dyDescent="0.2">
      <c r="A2731" s="3"/>
      <c r="G2731" s="3"/>
      <c r="H2731" s="3"/>
      <c r="I2731" s="3"/>
    </row>
    <row r="2732" spans="1:9" x14ac:dyDescent="0.2">
      <c r="A2732" s="3"/>
      <c r="G2732" s="3"/>
      <c r="H2732" s="3"/>
      <c r="I2732" s="3"/>
    </row>
    <row r="2733" spans="1:9" x14ac:dyDescent="0.2">
      <c r="A2733" s="3"/>
      <c r="G2733" s="3"/>
      <c r="H2733" s="3"/>
      <c r="I2733" s="3"/>
    </row>
    <row r="2734" spans="1:9" x14ac:dyDescent="0.2">
      <c r="A2734" s="3"/>
      <c r="G2734" s="3"/>
      <c r="H2734" s="3"/>
      <c r="I2734" s="3"/>
    </row>
    <row r="2735" spans="1:9" x14ac:dyDescent="0.2">
      <c r="A2735" s="3"/>
      <c r="G2735" s="3"/>
      <c r="H2735" s="3"/>
      <c r="I2735" s="3"/>
    </row>
    <row r="2736" spans="1:9" x14ac:dyDescent="0.2">
      <c r="A2736" s="3"/>
      <c r="G2736" s="3"/>
      <c r="H2736" s="3"/>
      <c r="I2736" s="3"/>
    </row>
    <row r="2737" spans="1:9" x14ac:dyDescent="0.2">
      <c r="A2737" s="3"/>
      <c r="G2737" s="3"/>
      <c r="H2737" s="3"/>
      <c r="I2737" s="3"/>
    </row>
    <row r="2738" spans="1:9" x14ac:dyDescent="0.2">
      <c r="A2738" s="3"/>
      <c r="G2738" s="3"/>
      <c r="H2738" s="3"/>
      <c r="I2738" s="3"/>
    </row>
    <row r="2739" spans="1:9" x14ac:dyDescent="0.2">
      <c r="A2739" s="3"/>
      <c r="G2739" s="3"/>
      <c r="H2739" s="3"/>
      <c r="I2739" s="3"/>
    </row>
    <row r="2740" spans="1:9" x14ac:dyDescent="0.2">
      <c r="A2740" s="3"/>
      <c r="G2740" s="3"/>
      <c r="H2740" s="3"/>
      <c r="I2740" s="3"/>
    </row>
    <row r="2741" spans="1:9" x14ac:dyDescent="0.2">
      <c r="A2741" s="3"/>
      <c r="G2741" s="3"/>
      <c r="H2741" s="3"/>
      <c r="I2741" s="3"/>
    </row>
    <row r="2742" spans="1:9" x14ac:dyDescent="0.2">
      <c r="A2742" s="3"/>
      <c r="G2742" s="3"/>
      <c r="H2742" s="3"/>
      <c r="I2742" s="3"/>
    </row>
    <row r="2743" spans="1:9" x14ac:dyDescent="0.2">
      <c r="A2743" s="3"/>
      <c r="G2743" s="3"/>
      <c r="H2743" s="3"/>
      <c r="I2743" s="3"/>
    </row>
    <row r="2744" spans="1:9" x14ac:dyDescent="0.2">
      <c r="A2744" s="3"/>
      <c r="G2744" s="3"/>
      <c r="H2744" s="3"/>
      <c r="I2744" s="3"/>
    </row>
    <row r="2745" spans="1:9" x14ac:dyDescent="0.2">
      <c r="A2745" s="3"/>
      <c r="G2745" s="3"/>
      <c r="H2745" s="3"/>
      <c r="I2745" s="3"/>
    </row>
    <row r="2746" spans="1:9" x14ac:dyDescent="0.2">
      <c r="A2746" s="3"/>
      <c r="G2746" s="3"/>
      <c r="H2746" s="3"/>
      <c r="I2746" s="3"/>
    </row>
    <row r="2747" spans="1:9" x14ac:dyDescent="0.2">
      <c r="A2747" s="3"/>
      <c r="G2747" s="3"/>
      <c r="H2747" s="3"/>
      <c r="I2747" s="3"/>
    </row>
    <row r="2748" spans="1:9" x14ac:dyDescent="0.2">
      <c r="A2748" s="3"/>
      <c r="G2748" s="3"/>
      <c r="H2748" s="3"/>
      <c r="I2748" s="3"/>
    </row>
    <row r="2749" spans="1:9" x14ac:dyDescent="0.2">
      <c r="A2749" s="3"/>
      <c r="G2749" s="3"/>
      <c r="H2749" s="3"/>
      <c r="I2749" s="3"/>
    </row>
    <row r="2750" spans="1:9" x14ac:dyDescent="0.2">
      <c r="A2750" s="3"/>
      <c r="G2750" s="3"/>
      <c r="H2750" s="3"/>
      <c r="I2750" s="3"/>
    </row>
    <row r="2751" spans="1:9" x14ac:dyDescent="0.2">
      <c r="A2751" s="3"/>
      <c r="G2751" s="3"/>
      <c r="H2751" s="3"/>
      <c r="I2751" s="3"/>
    </row>
    <row r="2752" spans="1:9" x14ac:dyDescent="0.2">
      <c r="A2752" s="3"/>
      <c r="G2752" s="3"/>
      <c r="H2752" s="3"/>
      <c r="I2752" s="3"/>
    </row>
    <row r="2753" spans="1:9" x14ac:dyDescent="0.2">
      <c r="A2753" s="3"/>
      <c r="G2753" s="3"/>
      <c r="H2753" s="3"/>
      <c r="I2753" s="3"/>
    </row>
    <row r="2754" spans="1:9" x14ac:dyDescent="0.2">
      <c r="A2754" s="3"/>
      <c r="G2754" s="3"/>
      <c r="H2754" s="3"/>
      <c r="I2754" s="3"/>
    </row>
    <row r="2755" spans="1:9" x14ac:dyDescent="0.2">
      <c r="A2755" s="3"/>
      <c r="G2755" s="3"/>
      <c r="H2755" s="3"/>
      <c r="I2755" s="3"/>
    </row>
    <row r="2756" spans="1:9" x14ac:dyDescent="0.2">
      <c r="A2756" s="3"/>
      <c r="G2756" s="3"/>
      <c r="H2756" s="3"/>
      <c r="I2756" s="3"/>
    </row>
    <row r="2757" spans="1:9" x14ac:dyDescent="0.2">
      <c r="A2757" s="3"/>
      <c r="G2757" s="3"/>
      <c r="H2757" s="3"/>
      <c r="I2757" s="3"/>
    </row>
    <row r="2758" spans="1:9" x14ac:dyDescent="0.2">
      <c r="A2758" s="3"/>
      <c r="G2758" s="3"/>
      <c r="H2758" s="3"/>
      <c r="I2758" s="3"/>
    </row>
    <row r="2759" spans="1:9" x14ac:dyDescent="0.2">
      <c r="A2759" s="3"/>
      <c r="G2759" s="3"/>
      <c r="H2759" s="3"/>
      <c r="I2759" s="3"/>
    </row>
    <row r="2760" spans="1:9" x14ac:dyDescent="0.2">
      <c r="A2760" s="3"/>
      <c r="G2760" s="3"/>
      <c r="H2760" s="3"/>
      <c r="I2760" s="3"/>
    </row>
    <row r="2761" spans="1:9" x14ac:dyDescent="0.2">
      <c r="A2761" s="3"/>
      <c r="G2761" s="3"/>
      <c r="H2761" s="3"/>
      <c r="I2761" s="3"/>
    </row>
    <row r="2762" spans="1:9" x14ac:dyDescent="0.2">
      <c r="A2762" s="3"/>
      <c r="G2762" s="3"/>
      <c r="H2762" s="3"/>
      <c r="I2762" s="3"/>
    </row>
    <row r="2763" spans="1:9" x14ac:dyDescent="0.2">
      <c r="A2763" s="3"/>
      <c r="G2763" s="3"/>
      <c r="H2763" s="3"/>
      <c r="I2763" s="3"/>
    </row>
    <row r="2764" spans="1:9" x14ac:dyDescent="0.2">
      <c r="A2764" s="3"/>
      <c r="G2764" s="3"/>
      <c r="H2764" s="3"/>
      <c r="I2764" s="3"/>
    </row>
    <row r="2765" spans="1:9" x14ac:dyDescent="0.2">
      <c r="A2765" s="3"/>
      <c r="G2765" s="3"/>
      <c r="H2765" s="3"/>
      <c r="I2765" s="3"/>
    </row>
    <row r="2766" spans="1:9" x14ac:dyDescent="0.2">
      <c r="A2766" s="3"/>
      <c r="G2766" s="3"/>
      <c r="H2766" s="3"/>
      <c r="I2766" s="3"/>
    </row>
    <row r="2767" spans="1:9" x14ac:dyDescent="0.2">
      <c r="A2767" s="3"/>
      <c r="G2767" s="3"/>
      <c r="H2767" s="3"/>
      <c r="I2767" s="3"/>
    </row>
    <row r="2768" spans="1:9" x14ac:dyDescent="0.2">
      <c r="A2768" s="3"/>
      <c r="G2768" s="3"/>
      <c r="H2768" s="3"/>
      <c r="I2768" s="3"/>
    </row>
    <row r="2769" spans="1:9" x14ac:dyDescent="0.2">
      <c r="A2769" s="3"/>
      <c r="G2769" s="3"/>
      <c r="H2769" s="3"/>
      <c r="I2769" s="3"/>
    </row>
    <row r="2770" spans="1:9" x14ac:dyDescent="0.2">
      <c r="A2770" s="3"/>
      <c r="G2770" s="3"/>
      <c r="H2770" s="3"/>
      <c r="I2770" s="3"/>
    </row>
    <row r="2771" spans="1:9" x14ac:dyDescent="0.2">
      <c r="A2771" s="3"/>
      <c r="G2771" s="3"/>
      <c r="H2771" s="3"/>
      <c r="I2771" s="3"/>
    </row>
    <row r="2772" spans="1:9" x14ac:dyDescent="0.2">
      <c r="A2772" s="3"/>
      <c r="G2772" s="3"/>
      <c r="H2772" s="3"/>
      <c r="I2772" s="3"/>
    </row>
    <row r="2773" spans="1:9" x14ac:dyDescent="0.2">
      <c r="A2773" s="3"/>
      <c r="G2773" s="3"/>
      <c r="H2773" s="3"/>
      <c r="I2773" s="3"/>
    </row>
    <row r="2774" spans="1:9" x14ac:dyDescent="0.2">
      <c r="A2774" s="3"/>
      <c r="G2774" s="3"/>
      <c r="H2774" s="3"/>
      <c r="I2774" s="3"/>
    </row>
    <row r="2775" spans="1:9" x14ac:dyDescent="0.2">
      <c r="A2775" s="3"/>
      <c r="G2775" s="3"/>
      <c r="H2775" s="3"/>
      <c r="I2775" s="3"/>
    </row>
    <row r="2776" spans="1:9" x14ac:dyDescent="0.2">
      <c r="A2776" s="3"/>
      <c r="G2776" s="3"/>
      <c r="H2776" s="3"/>
      <c r="I2776" s="3"/>
    </row>
    <row r="2777" spans="1:9" x14ac:dyDescent="0.2">
      <c r="A2777" s="3"/>
      <c r="G2777" s="3"/>
      <c r="H2777" s="3"/>
      <c r="I2777" s="3"/>
    </row>
    <row r="2778" spans="1:9" x14ac:dyDescent="0.2">
      <c r="A2778" s="3"/>
      <c r="G2778" s="3"/>
      <c r="H2778" s="3"/>
      <c r="I2778" s="3"/>
    </row>
    <row r="2779" spans="1:9" x14ac:dyDescent="0.2">
      <c r="A2779" s="3"/>
      <c r="G2779" s="3"/>
      <c r="H2779" s="3"/>
      <c r="I2779" s="3"/>
    </row>
    <row r="2780" spans="1:9" x14ac:dyDescent="0.2">
      <c r="A2780" s="3"/>
      <c r="G2780" s="3"/>
      <c r="H2780" s="3"/>
      <c r="I2780" s="3"/>
    </row>
    <row r="2781" spans="1:9" x14ac:dyDescent="0.2">
      <c r="A2781" s="3"/>
      <c r="G2781" s="3"/>
      <c r="H2781" s="3"/>
      <c r="I2781" s="3"/>
    </row>
    <row r="2782" spans="1:9" x14ac:dyDescent="0.2">
      <c r="A2782" s="3"/>
      <c r="G2782" s="3"/>
      <c r="H2782" s="3"/>
      <c r="I2782" s="3"/>
    </row>
    <row r="2783" spans="1:9" x14ac:dyDescent="0.2">
      <c r="A2783" s="3"/>
      <c r="G2783" s="3"/>
      <c r="H2783" s="3"/>
      <c r="I2783" s="3"/>
    </row>
    <row r="2784" spans="1:9" x14ac:dyDescent="0.2">
      <c r="A2784" s="3"/>
      <c r="G2784" s="3"/>
      <c r="H2784" s="3"/>
      <c r="I2784" s="3"/>
    </row>
    <row r="2785" spans="1:9" x14ac:dyDescent="0.2">
      <c r="A2785" s="3"/>
      <c r="G2785" s="3"/>
      <c r="H2785" s="3"/>
      <c r="I2785" s="3"/>
    </row>
    <row r="2786" spans="1:9" x14ac:dyDescent="0.2">
      <c r="A2786" s="3"/>
      <c r="G2786" s="3"/>
      <c r="H2786" s="3"/>
      <c r="I2786" s="3"/>
    </row>
    <row r="2787" spans="1:9" x14ac:dyDescent="0.2">
      <c r="A2787" s="3"/>
      <c r="G2787" s="3"/>
      <c r="H2787" s="3"/>
      <c r="I2787" s="3"/>
    </row>
    <row r="2788" spans="1:9" x14ac:dyDescent="0.2">
      <c r="A2788" s="3"/>
      <c r="G2788" s="3"/>
      <c r="H2788" s="3"/>
      <c r="I2788" s="3"/>
    </row>
    <row r="2789" spans="1:9" x14ac:dyDescent="0.2">
      <c r="A2789" s="3"/>
      <c r="G2789" s="3"/>
      <c r="H2789" s="3"/>
      <c r="I2789" s="3"/>
    </row>
    <row r="2790" spans="1:9" x14ac:dyDescent="0.2">
      <c r="A2790" s="3"/>
      <c r="G2790" s="3"/>
      <c r="H2790" s="3"/>
      <c r="I2790" s="3"/>
    </row>
    <row r="2791" spans="1:9" x14ac:dyDescent="0.2">
      <c r="A2791" s="3"/>
      <c r="G2791" s="3"/>
      <c r="H2791" s="3"/>
      <c r="I2791" s="3"/>
    </row>
    <row r="2792" spans="1:9" x14ac:dyDescent="0.2">
      <c r="A2792" s="3"/>
      <c r="G2792" s="3"/>
      <c r="H2792" s="3"/>
      <c r="I2792" s="3"/>
    </row>
    <row r="2793" spans="1:9" x14ac:dyDescent="0.2">
      <c r="A2793" s="3"/>
      <c r="G2793" s="3"/>
      <c r="H2793" s="3"/>
      <c r="I2793" s="3"/>
    </row>
    <row r="2794" spans="1:9" x14ac:dyDescent="0.2">
      <c r="A2794" s="3"/>
      <c r="G2794" s="3"/>
      <c r="H2794" s="3"/>
      <c r="I2794" s="3"/>
    </row>
    <row r="2795" spans="1:9" x14ac:dyDescent="0.2">
      <c r="A2795" s="3"/>
      <c r="G2795" s="3"/>
      <c r="H2795" s="3"/>
      <c r="I2795" s="3"/>
    </row>
    <row r="2796" spans="1:9" x14ac:dyDescent="0.2">
      <c r="A2796" s="3"/>
      <c r="G2796" s="3"/>
      <c r="H2796" s="3"/>
      <c r="I2796" s="3"/>
    </row>
    <row r="2797" spans="1:9" x14ac:dyDescent="0.2">
      <c r="A2797" s="3"/>
      <c r="G2797" s="3"/>
      <c r="H2797" s="3"/>
      <c r="I2797" s="3"/>
    </row>
    <row r="2798" spans="1:9" x14ac:dyDescent="0.2">
      <c r="A2798" s="3"/>
      <c r="G2798" s="3"/>
      <c r="H2798" s="3"/>
      <c r="I2798" s="3"/>
    </row>
    <row r="2799" spans="1:9" x14ac:dyDescent="0.2">
      <c r="A2799" s="3"/>
      <c r="G2799" s="3"/>
      <c r="H2799" s="3"/>
      <c r="I2799" s="3"/>
    </row>
    <row r="2800" spans="1:9" x14ac:dyDescent="0.2">
      <c r="A2800" s="3"/>
      <c r="G2800" s="3"/>
      <c r="H2800" s="3"/>
      <c r="I2800" s="3"/>
    </row>
    <row r="2801" spans="1:9" x14ac:dyDescent="0.2">
      <c r="A2801" s="3"/>
      <c r="G2801" s="3"/>
      <c r="H2801" s="3"/>
      <c r="I2801" s="3"/>
    </row>
    <row r="2802" spans="1:9" x14ac:dyDescent="0.2">
      <c r="A2802" s="3"/>
      <c r="G2802" s="3"/>
      <c r="H2802" s="3"/>
      <c r="I2802" s="3"/>
    </row>
    <row r="2803" spans="1:9" x14ac:dyDescent="0.2">
      <c r="A2803" s="3"/>
      <c r="G2803" s="3"/>
      <c r="H2803" s="3"/>
      <c r="I2803" s="3"/>
    </row>
    <row r="2804" spans="1:9" x14ac:dyDescent="0.2">
      <c r="A2804" s="3"/>
      <c r="G2804" s="3"/>
      <c r="H2804" s="3"/>
      <c r="I2804" s="3"/>
    </row>
    <row r="2805" spans="1:9" x14ac:dyDescent="0.2">
      <c r="A2805" s="3"/>
      <c r="G2805" s="3"/>
      <c r="H2805" s="3"/>
      <c r="I2805" s="3"/>
    </row>
    <row r="2806" spans="1:9" x14ac:dyDescent="0.2">
      <c r="A2806" s="3"/>
      <c r="G2806" s="3"/>
      <c r="H2806" s="3"/>
      <c r="I2806" s="3"/>
    </row>
    <row r="2807" spans="1:9" x14ac:dyDescent="0.2">
      <c r="A2807" s="3"/>
      <c r="G2807" s="3"/>
      <c r="H2807" s="3"/>
      <c r="I2807" s="3"/>
    </row>
    <row r="2808" spans="1:9" x14ac:dyDescent="0.2">
      <c r="A2808" s="3"/>
      <c r="G2808" s="3"/>
      <c r="H2808" s="3"/>
      <c r="I2808" s="3"/>
    </row>
    <row r="2809" spans="1:9" x14ac:dyDescent="0.2">
      <c r="A2809" s="3"/>
      <c r="G2809" s="3"/>
      <c r="H2809" s="3"/>
      <c r="I2809" s="3"/>
    </row>
    <row r="2810" spans="1:9" x14ac:dyDescent="0.2">
      <c r="A2810" s="3"/>
      <c r="G2810" s="3"/>
      <c r="H2810" s="3"/>
      <c r="I2810" s="3"/>
    </row>
    <row r="2811" spans="1:9" x14ac:dyDescent="0.2">
      <c r="A2811" s="3"/>
      <c r="G2811" s="3"/>
      <c r="H2811" s="3"/>
      <c r="I2811" s="3"/>
    </row>
    <row r="2812" spans="1:9" x14ac:dyDescent="0.2">
      <c r="A2812" s="3"/>
      <c r="G2812" s="3"/>
      <c r="H2812" s="3"/>
      <c r="I2812" s="3"/>
    </row>
    <row r="2813" spans="1:9" x14ac:dyDescent="0.2">
      <c r="A2813" s="3"/>
      <c r="G2813" s="3"/>
      <c r="H2813" s="3"/>
      <c r="I2813" s="3"/>
    </row>
    <row r="2814" spans="1:9" x14ac:dyDescent="0.2">
      <c r="A2814" s="3"/>
      <c r="G2814" s="3"/>
      <c r="H2814" s="3"/>
      <c r="I2814" s="3"/>
    </row>
    <row r="2815" spans="1:9" x14ac:dyDescent="0.2">
      <c r="A2815" s="3"/>
      <c r="G2815" s="3"/>
      <c r="H2815" s="3"/>
      <c r="I2815" s="3"/>
    </row>
    <row r="2816" spans="1:9" x14ac:dyDescent="0.2">
      <c r="A2816" s="3"/>
      <c r="G2816" s="3"/>
      <c r="H2816" s="3"/>
      <c r="I2816" s="3"/>
    </row>
    <row r="2817" spans="1:9" x14ac:dyDescent="0.2">
      <c r="A2817" s="3"/>
      <c r="G2817" s="3"/>
      <c r="H2817" s="3"/>
      <c r="I2817" s="3"/>
    </row>
    <row r="2818" spans="1:9" x14ac:dyDescent="0.2">
      <c r="A2818" s="3"/>
      <c r="G2818" s="3"/>
      <c r="H2818" s="3"/>
      <c r="I2818" s="3"/>
    </row>
    <row r="2819" spans="1:9" x14ac:dyDescent="0.2">
      <c r="A2819" s="3"/>
      <c r="G2819" s="3"/>
      <c r="H2819" s="3"/>
      <c r="I2819" s="3"/>
    </row>
    <row r="2820" spans="1:9" x14ac:dyDescent="0.2">
      <c r="A2820" s="3"/>
      <c r="G2820" s="3"/>
      <c r="H2820" s="3"/>
      <c r="I2820" s="3"/>
    </row>
    <row r="2821" spans="1:9" x14ac:dyDescent="0.2">
      <c r="A2821" s="3"/>
      <c r="G2821" s="3"/>
      <c r="H2821" s="3"/>
      <c r="I2821" s="3"/>
    </row>
    <row r="2822" spans="1:9" x14ac:dyDescent="0.2">
      <c r="A2822" s="3"/>
      <c r="G2822" s="3"/>
      <c r="H2822" s="3"/>
      <c r="I2822" s="3"/>
    </row>
    <row r="2823" spans="1:9" x14ac:dyDescent="0.2">
      <c r="A2823" s="3"/>
      <c r="G2823" s="3"/>
      <c r="H2823" s="3"/>
      <c r="I2823" s="3"/>
    </row>
    <row r="2824" spans="1:9" x14ac:dyDescent="0.2">
      <c r="A2824" s="3"/>
      <c r="G2824" s="3"/>
      <c r="H2824" s="3"/>
      <c r="I2824" s="3"/>
    </row>
    <row r="2825" spans="1:9" x14ac:dyDescent="0.2">
      <c r="A2825" s="3"/>
      <c r="G2825" s="3"/>
      <c r="H2825" s="3"/>
      <c r="I2825" s="3"/>
    </row>
    <row r="2826" spans="1:9" x14ac:dyDescent="0.2">
      <c r="A2826" s="3"/>
      <c r="G2826" s="3"/>
      <c r="H2826" s="3"/>
      <c r="I2826" s="3"/>
    </row>
    <row r="2827" spans="1:9" x14ac:dyDescent="0.2">
      <c r="A2827" s="3"/>
      <c r="G2827" s="3"/>
      <c r="H2827" s="3"/>
      <c r="I2827" s="3"/>
    </row>
    <row r="2828" spans="1:9" x14ac:dyDescent="0.2">
      <c r="A2828" s="3"/>
      <c r="G2828" s="3"/>
      <c r="H2828" s="3"/>
      <c r="I2828" s="3"/>
    </row>
    <row r="2829" spans="1:9" x14ac:dyDescent="0.2">
      <c r="A2829" s="3"/>
      <c r="G2829" s="3"/>
      <c r="H2829" s="3"/>
      <c r="I2829" s="3"/>
    </row>
    <row r="2830" spans="1:9" x14ac:dyDescent="0.2">
      <c r="A2830" s="3"/>
      <c r="G2830" s="3"/>
      <c r="H2830" s="3"/>
      <c r="I2830" s="3"/>
    </row>
    <row r="2831" spans="1:9" x14ac:dyDescent="0.2">
      <c r="A2831" s="3"/>
      <c r="G2831" s="3"/>
      <c r="H2831" s="3"/>
      <c r="I2831" s="3"/>
    </row>
    <row r="2832" spans="1:9" x14ac:dyDescent="0.2">
      <c r="A2832" s="3"/>
      <c r="G2832" s="3"/>
      <c r="H2832" s="3"/>
      <c r="I2832" s="3"/>
    </row>
    <row r="2833" spans="1:9" x14ac:dyDescent="0.2">
      <c r="A2833" s="3"/>
      <c r="G2833" s="3"/>
      <c r="H2833" s="3"/>
      <c r="I2833" s="3"/>
    </row>
    <row r="2834" spans="1:9" x14ac:dyDescent="0.2">
      <c r="A2834" s="3"/>
      <c r="G2834" s="3"/>
      <c r="H2834" s="3"/>
      <c r="I2834" s="3"/>
    </row>
    <row r="2835" spans="1:9" x14ac:dyDescent="0.2">
      <c r="A2835" s="3"/>
      <c r="G2835" s="3"/>
      <c r="H2835" s="3"/>
      <c r="I2835" s="3"/>
    </row>
    <row r="2836" spans="1:9" x14ac:dyDescent="0.2">
      <c r="A2836" s="3"/>
      <c r="G2836" s="3"/>
      <c r="H2836" s="3"/>
      <c r="I2836" s="3"/>
    </row>
    <row r="2837" spans="1:9" x14ac:dyDescent="0.2">
      <c r="A2837" s="3"/>
      <c r="G2837" s="3"/>
      <c r="H2837" s="3"/>
      <c r="I2837" s="3"/>
    </row>
    <row r="2838" spans="1:9" x14ac:dyDescent="0.2">
      <c r="A2838" s="3"/>
      <c r="G2838" s="3"/>
      <c r="H2838" s="3"/>
      <c r="I2838" s="3"/>
    </row>
    <row r="2839" spans="1:9" x14ac:dyDescent="0.2">
      <c r="A2839" s="3"/>
      <c r="G2839" s="3"/>
      <c r="H2839" s="3"/>
      <c r="I2839" s="3"/>
    </row>
    <row r="2840" spans="1:9" x14ac:dyDescent="0.2">
      <c r="A2840" s="3"/>
      <c r="G2840" s="3"/>
      <c r="H2840" s="3"/>
      <c r="I2840" s="3"/>
    </row>
    <row r="2841" spans="1:9" x14ac:dyDescent="0.2">
      <c r="A2841" s="3"/>
      <c r="G2841" s="3"/>
      <c r="H2841" s="3"/>
      <c r="I2841" s="3"/>
    </row>
    <row r="2842" spans="1:9" x14ac:dyDescent="0.2">
      <c r="A2842" s="3"/>
      <c r="G2842" s="3"/>
      <c r="H2842" s="3"/>
      <c r="I2842" s="3"/>
    </row>
    <row r="2843" spans="1:9" x14ac:dyDescent="0.2">
      <c r="A2843" s="3"/>
      <c r="G2843" s="3"/>
      <c r="H2843" s="3"/>
      <c r="I2843" s="3"/>
    </row>
    <row r="2844" spans="1:9" x14ac:dyDescent="0.2">
      <c r="A2844" s="3"/>
      <c r="G2844" s="3"/>
      <c r="H2844" s="3"/>
      <c r="I2844" s="3"/>
    </row>
    <row r="2845" spans="1:9" x14ac:dyDescent="0.2">
      <c r="A2845" s="3"/>
      <c r="G2845" s="3"/>
      <c r="H2845" s="3"/>
      <c r="I2845" s="3"/>
    </row>
    <row r="2846" spans="1:9" x14ac:dyDescent="0.2">
      <c r="A2846" s="3"/>
      <c r="G2846" s="3"/>
      <c r="H2846" s="3"/>
      <c r="I2846" s="3"/>
    </row>
    <row r="2847" spans="1:9" x14ac:dyDescent="0.2">
      <c r="A2847" s="3"/>
      <c r="G2847" s="3"/>
      <c r="H2847" s="3"/>
      <c r="I2847" s="3"/>
    </row>
    <row r="2848" spans="1:9" x14ac:dyDescent="0.2">
      <c r="A2848" s="3"/>
      <c r="G2848" s="3"/>
      <c r="H2848" s="3"/>
      <c r="I2848" s="3"/>
    </row>
    <row r="2849" spans="1:9" x14ac:dyDescent="0.2">
      <c r="A2849" s="3"/>
      <c r="G2849" s="3"/>
      <c r="H2849" s="3"/>
      <c r="I2849" s="3"/>
    </row>
    <row r="2850" spans="1:9" x14ac:dyDescent="0.2">
      <c r="A2850" s="3"/>
      <c r="G2850" s="3"/>
      <c r="H2850" s="3"/>
      <c r="I2850" s="3"/>
    </row>
    <row r="2851" spans="1:9" x14ac:dyDescent="0.2">
      <c r="A2851" s="3"/>
      <c r="G2851" s="3"/>
      <c r="H2851" s="3"/>
      <c r="I2851" s="3"/>
    </row>
    <row r="2852" spans="1:9" x14ac:dyDescent="0.2">
      <c r="A2852" s="3"/>
      <c r="G2852" s="3"/>
      <c r="H2852" s="3"/>
      <c r="I2852" s="3"/>
    </row>
    <row r="2853" spans="1:9" x14ac:dyDescent="0.2">
      <c r="A2853" s="3"/>
      <c r="G2853" s="3"/>
      <c r="H2853" s="3"/>
      <c r="I2853" s="3"/>
    </row>
    <row r="2854" spans="1:9" x14ac:dyDescent="0.2">
      <c r="A2854" s="3"/>
      <c r="G2854" s="3"/>
      <c r="H2854" s="3"/>
      <c r="I2854" s="3"/>
    </row>
    <row r="2855" spans="1:9" x14ac:dyDescent="0.2">
      <c r="A2855" s="3"/>
      <c r="G2855" s="3"/>
      <c r="H2855" s="3"/>
      <c r="I2855" s="3"/>
    </row>
    <row r="2856" spans="1:9" x14ac:dyDescent="0.2">
      <c r="A2856" s="3"/>
      <c r="G2856" s="3"/>
      <c r="H2856" s="3"/>
      <c r="I2856" s="3"/>
    </row>
    <row r="2857" spans="1:9" x14ac:dyDescent="0.2">
      <c r="A2857" s="3"/>
      <c r="G2857" s="3"/>
      <c r="H2857" s="3"/>
      <c r="I2857" s="3"/>
    </row>
    <row r="2858" spans="1:9" x14ac:dyDescent="0.2">
      <c r="A2858" s="3"/>
      <c r="G2858" s="3"/>
      <c r="H2858" s="3"/>
      <c r="I2858" s="3"/>
    </row>
    <row r="2859" spans="1:9" x14ac:dyDescent="0.2">
      <c r="A2859" s="3"/>
      <c r="G2859" s="3"/>
      <c r="H2859" s="3"/>
      <c r="I2859" s="3"/>
    </row>
    <row r="2860" spans="1:9" x14ac:dyDescent="0.2">
      <c r="A2860" s="3"/>
      <c r="G2860" s="3"/>
      <c r="H2860" s="3"/>
      <c r="I2860" s="3"/>
    </row>
    <row r="2861" spans="1:9" x14ac:dyDescent="0.2">
      <c r="A2861" s="3"/>
      <c r="G2861" s="3"/>
      <c r="H2861" s="3"/>
      <c r="I2861" s="3"/>
    </row>
    <row r="2862" spans="1:9" x14ac:dyDescent="0.2">
      <c r="A2862" s="3"/>
      <c r="G2862" s="3"/>
      <c r="H2862" s="3"/>
      <c r="I2862" s="3"/>
    </row>
    <row r="2863" spans="1:9" x14ac:dyDescent="0.2">
      <c r="A2863" s="3"/>
      <c r="G2863" s="3"/>
      <c r="H2863" s="3"/>
      <c r="I2863" s="3"/>
    </row>
    <row r="2864" spans="1:9" x14ac:dyDescent="0.2">
      <c r="A2864" s="3"/>
      <c r="G2864" s="3"/>
      <c r="H2864" s="3"/>
      <c r="I2864" s="3"/>
    </row>
    <row r="2865" spans="1:9" x14ac:dyDescent="0.2">
      <c r="A2865" s="3"/>
      <c r="G2865" s="3"/>
      <c r="H2865" s="3"/>
      <c r="I2865" s="3"/>
    </row>
    <row r="2866" spans="1:9" x14ac:dyDescent="0.2">
      <c r="A2866" s="3"/>
      <c r="G2866" s="3"/>
      <c r="H2866" s="3"/>
      <c r="I2866" s="3"/>
    </row>
    <row r="2867" spans="1:9" x14ac:dyDescent="0.2">
      <c r="A2867" s="3"/>
      <c r="G2867" s="3"/>
      <c r="H2867" s="3"/>
      <c r="I2867" s="3"/>
    </row>
    <row r="2868" spans="1:9" x14ac:dyDescent="0.2">
      <c r="A2868" s="3"/>
      <c r="G2868" s="3"/>
      <c r="H2868" s="3"/>
      <c r="I2868" s="3"/>
    </row>
    <row r="2869" spans="1:9" x14ac:dyDescent="0.2">
      <c r="A2869" s="3"/>
      <c r="G2869" s="3"/>
      <c r="H2869" s="3"/>
      <c r="I2869" s="3"/>
    </row>
    <row r="2870" spans="1:9" x14ac:dyDescent="0.2">
      <c r="A2870" s="3"/>
      <c r="G2870" s="3"/>
      <c r="H2870" s="3"/>
      <c r="I2870" s="3"/>
    </row>
    <row r="2871" spans="1:9" x14ac:dyDescent="0.2">
      <c r="A2871" s="3"/>
      <c r="G2871" s="3"/>
      <c r="H2871" s="3"/>
      <c r="I2871" s="3"/>
    </row>
    <row r="2872" spans="1:9" x14ac:dyDescent="0.2">
      <c r="A2872" s="3"/>
      <c r="G2872" s="3"/>
      <c r="H2872" s="3"/>
      <c r="I2872" s="3"/>
    </row>
    <row r="2873" spans="1:9" x14ac:dyDescent="0.2">
      <c r="A2873" s="3"/>
      <c r="G2873" s="3"/>
      <c r="H2873" s="3"/>
      <c r="I2873" s="3"/>
    </row>
    <row r="2874" spans="1:9" x14ac:dyDescent="0.2">
      <c r="A2874" s="3"/>
      <c r="G2874" s="3"/>
      <c r="H2874" s="3"/>
      <c r="I2874" s="3"/>
    </row>
    <row r="2875" spans="1:9" x14ac:dyDescent="0.2">
      <c r="A2875" s="3"/>
      <c r="G2875" s="3"/>
      <c r="H2875" s="3"/>
      <c r="I2875" s="3"/>
    </row>
    <row r="2876" spans="1:9" x14ac:dyDescent="0.2">
      <c r="A2876" s="3"/>
      <c r="G2876" s="3"/>
      <c r="H2876" s="3"/>
      <c r="I2876" s="3"/>
    </row>
    <row r="2877" spans="1:9" x14ac:dyDescent="0.2">
      <c r="A2877" s="3"/>
      <c r="G2877" s="3"/>
      <c r="H2877" s="3"/>
      <c r="I2877" s="3"/>
    </row>
    <row r="2878" spans="1:9" x14ac:dyDescent="0.2">
      <c r="A2878" s="3"/>
      <c r="G2878" s="3"/>
      <c r="H2878" s="3"/>
      <c r="I2878" s="3"/>
    </row>
    <row r="2879" spans="1:9" x14ac:dyDescent="0.2">
      <c r="A2879" s="3"/>
      <c r="G2879" s="3"/>
      <c r="H2879" s="3"/>
      <c r="I2879" s="3"/>
    </row>
    <row r="2880" spans="1:9" x14ac:dyDescent="0.2">
      <c r="A2880" s="3"/>
      <c r="G2880" s="3"/>
      <c r="H2880" s="3"/>
      <c r="I2880" s="3"/>
    </row>
    <row r="2881" spans="1:9" x14ac:dyDescent="0.2">
      <c r="A2881" s="3"/>
      <c r="G2881" s="3"/>
      <c r="H2881" s="3"/>
      <c r="I2881" s="3"/>
    </row>
    <row r="2882" spans="1:9" x14ac:dyDescent="0.2">
      <c r="A2882" s="3"/>
      <c r="G2882" s="3"/>
      <c r="H2882" s="3"/>
      <c r="I2882" s="3"/>
    </row>
    <row r="2883" spans="1:9" x14ac:dyDescent="0.2">
      <c r="A2883" s="3"/>
      <c r="G2883" s="3"/>
      <c r="H2883" s="3"/>
      <c r="I2883" s="3"/>
    </row>
    <row r="2884" spans="1:9" x14ac:dyDescent="0.2">
      <c r="A2884" s="3"/>
      <c r="G2884" s="3"/>
      <c r="H2884" s="3"/>
      <c r="I2884" s="3"/>
    </row>
    <row r="2885" spans="1:9" x14ac:dyDescent="0.2">
      <c r="A2885" s="3"/>
      <c r="G2885" s="3"/>
      <c r="H2885" s="3"/>
      <c r="I2885" s="3"/>
    </row>
    <row r="2886" spans="1:9" x14ac:dyDescent="0.2">
      <c r="A2886" s="3"/>
      <c r="G2886" s="3"/>
      <c r="H2886" s="3"/>
      <c r="I2886" s="3"/>
    </row>
    <row r="2887" spans="1:9" x14ac:dyDescent="0.2">
      <c r="A2887" s="3"/>
      <c r="G2887" s="3"/>
      <c r="H2887" s="3"/>
      <c r="I2887" s="3"/>
    </row>
    <row r="2888" spans="1:9" x14ac:dyDescent="0.2">
      <c r="A2888" s="3"/>
      <c r="G2888" s="3"/>
      <c r="H2888" s="3"/>
      <c r="I2888" s="3"/>
    </row>
    <row r="2889" spans="1:9" x14ac:dyDescent="0.2">
      <c r="A2889" s="3"/>
      <c r="G2889" s="3"/>
      <c r="H2889" s="3"/>
      <c r="I2889" s="3"/>
    </row>
    <row r="2890" spans="1:9" x14ac:dyDescent="0.2">
      <c r="A2890" s="3"/>
      <c r="G2890" s="3"/>
      <c r="H2890" s="3"/>
      <c r="I2890" s="3"/>
    </row>
    <row r="2891" spans="1:9" x14ac:dyDescent="0.2">
      <c r="A2891" s="3"/>
      <c r="G2891" s="3"/>
      <c r="H2891" s="3"/>
      <c r="I2891" s="3"/>
    </row>
    <row r="2892" spans="1:9" x14ac:dyDescent="0.2">
      <c r="A2892" s="3"/>
      <c r="G2892" s="3"/>
      <c r="H2892" s="3"/>
      <c r="I2892" s="3"/>
    </row>
    <row r="2893" spans="1:9" x14ac:dyDescent="0.2">
      <c r="A2893" s="3"/>
      <c r="G2893" s="3"/>
      <c r="H2893" s="3"/>
      <c r="I2893" s="3"/>
    </row>
    <row r="2894" spans="1:9" x14ac:dyDescent="0.2">
      <c r="A2894" s="3"/>
      <c r="G2894" s="3"/>
      <c r="H2894" s="3"/>
      <c r="I2894" s="3"/>
    </row>
    <row r="2895" spans="1:9" x14ac:dyDescent="0.2">
      <c r="A2895" s="3"/>
      <c r="G2895" s="3"/>
      <c r="H2895" s="3"/>
      <c r="I2895" s="3"/>
    </row>
    <row r="2896" spans="1:9" x14ac:dyDescent="0.2">
      <c r="A2896" s="3"/>
      <c r="G2896" s="3"/>
      <c r="H2896" s="3"/>
      <c r="I2896" s="3"/>
    </row>
    <row r="2897" spans="1:9" x14ac:dyDescent="0.2">
      <c r="A2897" s="3"/>
      <c r="G2897" s="3"/>
      <c r="H2897" s="3"/>
      <c r="I2897" s="3"/>
    </row>
    <row r="2898" spans="1:9" x14ac:dyDescent="0.2">
      <c r="A2898" s="3"/>
      <c r="G2898" s="3"/>
      <c r="H2898" s="3"/>
      <c r="I2898" s="3"/>
    </row>
    <row r="2899" spans="1:9" x14ac:dyDescent="0.2">
      <c r="A2899" s="3"/>
      <c r="G2899" s="3"/>
      <c r="H2899" s="3"/>
      <c r="I2899" s="3"/>
    </row>
    <row r="2900" spans="1:9" x14ac:dyDescent="0.2">
      <c r="A2900" s="3"/>
      <c r="G2900" s="3"/>
      <c r="H2900" s="3"/>
      <c r="I2900" s="3"/>
    </row>
    <row r="2901" spans="1:9" x14ac:dyDescent="0.2">
      <c r="A2901" s="3"/>
      <c r="G2901" s="3"/>
      <c r="H2901" s="3"/>
      <c r="I2901" s="3"/>
    </row>
    <row r="2902" spans="1:9" x14ac:dyDescent="0.2">
      <c r="A2902" s="3"/>
      <c r="G2902" s="3"/>
      <c r="H2902" s="3"/>
      <c r="I2902" s="3"/>
    </row>
    <row r="2903" spans="1:9" x14ac:dyDescent="0.2">
      <c r="A2903" s="3"/>
      <c r="G2903" s="3"/>
      <c r="H2903" s="3"/>
      <c r="I2903" s="3"/>
    </row>
    <row r="2904" spans="1:9" x14ac:dyDescent="0.2">
      <c r="A2904" s="3"/>
      <c r="G2904" s="3"/>
      <c r="H2904" s="3"/>
      <c r="I2904" s="3"/>
    </row>
    <row r="2905" spans="1:9" x14ac:dyDescent="0.2">
      <c r="A2905" s="3"/>
      <c r="G2905" s="3"/>
      <c r="H2905" s="3"/>
      <c r="I2905" s="3"/>
    </row>
    <row r="2906" spans="1:9" x14ac:dyDescent="0.2">
      <c r="A2906" s="3"/>
      <c r="G2906" s="3"/>
      <c r="H2906" s="3"/>
      <c r="I2906" s="3"/>
    </row>
    <row r="2907" spans="1:9" x14ac:dyDescent="0.2">
      <c r="A2907" s="3"/>
      <c r="G2907" s="3"/>
      <c r="H2907" s="3"/>
      <c r="I2907" s="3"/>
    </row>
    <row r="2908" spans="1:9" x14ac:dyDescent="0.2">
      <c r="A2908" s="3"/>
      <c r="G2908" s="3"/>
      <c r="H2908" s="3"/>
      <c r="I2908" s="3"/>
    </row>
    <row r="2909" spans="1:9" x14ac:dyDescent="0.2">
      <c r="A2909" s="3"/>
      <c r="G2909" s="3"/>
      <c r="H2909" s="3"/>
      <c r="I2909" s="3"/>
    </row>
    <row r="2910" spans="1:9" x14ac:dyDescent="0.2">
      <c r="A2910" s="3"/>
      <c r="G2910" s="3"/>
      <c r="H2910" s="3"/>
      <c r="I2910" s="3"/>
    </row>
    <row r="2911" spans="1:9" x14ac:dyDescent="0.2">
      <c r="A2911" s="3"/>
      <c r="G2911" s="3"/>
      <c r="H2911" s="3"/>
      <c r="I2911" s="3"/>
    </row>
    <row r="2912" spans="1:9" x14ac:dyDescent="0.2">
      <c r="A2912" s="3"/>
      <c r="G2912" s="3"/>
      <c r="H2912" s="3"/>
      <c r="I2912" s="3"/>
    </row>
    <row r="2913" spans="1:9" x14ac:dyDescent="0.2">
      <c r="A2913" s="3"/>
      <c r="G2913" s="3"/>
      <c r="H2913" s="3"/>
      <c r="I2913" s="3"/>
    </row>
    <row r="2914" spans="1:9" x14ac:dyDescent="0.2">
      <c r="A2914" s="3"/>
      <c r="G2914" s="3"/>
      <c r="H2914" s="3"/>
      <c r="I2914" s="3"/>
    </row>
    <row r="2915" spans="1:9" x14ac:dyDescent="0.2">
      <c r="A2915" s="3"/>
      <c r="G2915" s="3"/>
      <c r="H2915" s="3"/>
      <c r="I2915" s="3"/>
    </row>
    <row r="2916" spans="1:9" x14ac:dyDescent="0.2">
      <c r="A2916" s="3"/>
      <c r="G2916" s="3"/>
      <c r="H2916" s="3"/>
      <c r="I2916" s="3"/>
    </row>
    <row r="2917" spans="1:9" x14ac:dyDescent="0.2">
      <c r="A2917" s="3"/>
      <c r="G2917" s="3"/>
      <c r="H2917" s="3"/>
      <c r="I2917" s="3"/>
    </row>
    <row r="2918" spans="1:9" x14ac:dyDescent="0.2">
      <c r="A2918" s="3"/>
      <c r="G2918" s="3"/>
      <c r="H2918" s="3"/>
      <c r="I2918" s="3"/>
    </row>
    <row r="2919" spans="1:9" x14ac:dyDescent="0.2">
      <c r="A2919" s="3"/>
      <c r="G2919" s="3"/>
      <c r="H2919" s="3"/>
      <c r="I2919" s="3"/>
    </row>
    <row r="2920" spans="1:9" x14ac:dyDescent="0.2">
      <c r="A2920" s="3"/>
      <c r="G2920" s="3"/>
      <c r="H2920" s="3"/>
      <c r="I2920" s="3"/>
    </row>
    <row r="2921" spans="1:9" x14ac:dyDescent="0.2">
      <c r="A2921" s="3"/>
      <c r="G2921" s="3"/>
      <c r="H2921" s="3"/>
      <c r="I2921" s="3"/>
    </row>
    <row r="2922" spans="1:9" x14ac:dyDescent="0.2">
      <c r="A2922" s="3"/>
      <c r="G2922" s="3"/>
      <c r="H2922" s="3"/>
      <c r="I2922" s="3"/>
    </row>
    <row r="2923" spans="1:9" x14ac:dyDescent="0.2">
      <c r="A2923" s="3"/>
      <c r="G2923" s="3"/>
      <c r="H2923" s="3"/>
      <c r="I2923" s="3"/>
    </row>
    <row r="2924" spans="1:9" x14ac:dyDescent="0.2">
      <c r="A2924" s="3"/>
      <c r="G2924" s="3"/>
      <c r="H2924" s="3"/>
      <c r="I2924" s="3"/>
    </row>
    <row r="2925" spans="1:9" x14ac:dyDescent="0.2">
      <c r="A2925" s="3"/>
      <c r="G2925" s="3"/>
      <c r="H2925" s="3"/>
      <c r="I2925" s="3"/>
    </row>
    <row r="2926" spans="1:9" x14ac:dyDescent="0.2">
      <c r="A2926" s="3"/>
      <c r="G2926" s="3"/>
      <c r="H2926" s="3"/>
      <c r="I2926" s="3"/>
    </row>
    <row r="2927" spans="1:9" x14ac:dyDescent="0.2">
      <c r="A2927" s="3"/>
      <c r="G2927" s="3"/>
      <c r="H2927" s="3"/>
      <c r="I2927" s="3"/>
    </row>
    <row r="2928" spans="1:9" x14ac:dyDescent="0.2">
      <c r="A2928" s="3"/>
      <c r="G2928" s="3"/>
      <c r="H2928" s="3"/>
      <c r="I2928" s="3"/>
    </row>
    <row r="2929" spans="1:9" x14ac:dyDescent="0.2">
      <c r="A2929" s="3"/>
      <c r="G2929" s="3"/>
      <c r="H2929" s="3"/>
      <c r="I2929" s="3"/>
    </row>
    <row r="2930" spans="1:9" x14ac:dyDescent="0.2">
      <c r="A2930" s="3"/>
      <c r="G2930" s="3"/>
      <c r="H2930" s="3"/>
      <c r="I2930" s="3"/>
    </row>
    <row r="2931" spans="1:9" x14ac:dyDescent="0.2">
      <c r="A2931" s="3"/>
      <c r="G2931" s="3"/>
      <c r="H2931" s="3"/>
      <c r="I2931" s="3"/>
    </row>
    <row r="2932" spans="1:9" x14ac:dyDescent="0.2">
      <c r="A2932" s="3"/>
      <c r="G2932" s="3"/>
      <c r="H2932" s="3"/>
      <c r="I2932" s="3"/>
    </row>
    <row r="2933" spans="1:9" x14ac:dyDescent="0.2">
      <c r="A2933" s="3"/>
      <c r="G2933" s="3"/>
      <c r="H2933" s="3"/>
      <c r="I2933" s="3"/>
    </row>
    <row r="2934" spans="1:9" x14ac:dyDescent="0.2">
      <c r="A2934" s="3"/>
      <c r="G2934" s="3"/>
      <c r="H2934" s="3"/>
      <c r="I2934" s="3"/>
    </row>
    <row r="2935" spans="1:9" x14ac:dyDescent="0.2">
      <c r="A2935" s="3"/>
      <c r="G2935" s="3"/>
      <c r="H2935" s="3"/>
      <c r="I2935" s="3"/>
    </row>
    <row r="2936" spans="1:9" x14ac:dyDescent="0.2">
      <c r="A2936" s="3"/>
      <c r="G2936" s="3"/>
      <c r="H2936" s="3"/>
      <c r="I2936" s="3"/>
    </row>
    <row r="2937" spans="1:9" x14ac:dyDescent="0.2">
      <c r="A2937" s="3"/>
      <c r="G2937" s="3"/>
      <c r="H2937" s="3"/>
      <c r="I2937" s="3"/>
    </row>
    <row r="2938" spans="1:9" x14ac:dyDescent="0.2">
      <c r="A2938" s="3"/>
      <c r="G2938" s="3"/>
      <c r="H2938" s="3"/>
      <c r="I2938" s="3"/>
    </row>
    <row r="2939" spans="1:9" x14ac:dyDescent="0.2">
      <c r="A2939" s="3"/>
      <c r="G2939" s="3"/>
      <c r="H2939" s="3"/>
      <c r="I2939" s="3"/>
    </row>
    <row r="2940" spans="1:9" x14ac:dyDescent="0.2">
      <c r="A2940" s="3"/>
      <c r="G2940" s="3"/>
      <c r="H2940" s="3"/>
      <c r="I2940" s="3"/>
    </row>
    <row r="2941" spans="1:9" x14ac:dyDescent="0.2">
      <c r="A2941" s="3"/>
      <c r="G2941" s="3"/>
      <c r="H2941" s="3"/>
      <c r="I2941" s="3"/>
    </row>
    <row r="2942" spans="1:9" x14ac:dyDescent="0.2">
      <c r="A2942" s="3"/>
      <c r="G2942" s="3"/>
      <c r="H2942" s="3"/>
      <c r="I2942" s="3"/>
    </row>
    <row r="2943" spans="1:9" x14ac:dyDescent="0.2">
      <c r="A2943" s="3"/>
      <c r="G2943" s="3"/>
      <c r="H2943" s="3"/>
      <c r="I2943" s="3"/>
    </row>
    <row r="2944" spans="1:9" x14ac:dyDescent="0.2">
      <c r="A2944" s="3"/>
      <c r="G2944" s="3"/>
      <c r="H2944" s="3"/>
      <c r="I2944" s="3"/>
    </row>
    <row r="2945" spans="1:9" x14ac:dyDescent="0.2">
      <c r="A2945" s="3"/>
      <c r="G2945" s="3"/>
      <c r="H2945" s="3"/>
      <c r="I2945" s="3"/>
    </row>
    <row r="2946" spans="1:9" x14ac:dyDescent="0.2">
      <c r="A2946" s="3"/>
      <c r="G2946" s="3"/>
      <c r="H2946" s="3"/>
      <c r="I2946" s="3"/>
    </row>
    <row r="2947" spans="1:9" x14ac:dyDescent="0.2">
      <c r="A2947" s="3"/>
      <c r="G2947" s="3"/>
      <c r="H2947" s="3"/>
      <c r="I2947" s="3"/>
    </row>
    <row r="2948" spans="1:9" x14ac:dyDescent="0.2">
      <c r="A2948" s="3"/>
      <c r="G2948" s="3"/>
      <c r="H2948" s="3"/>
      <c r="I2948" s="3"/>
    </row>
    <row r="2949" spans="1:9" x14ac:dyDescent="0.2">
      <c r="A2949" s="3"/>
      <c r="G2949" s="3"/>
      <c r="H2949" s="3"/>
      <c r="I2949" s="3"/>
    </row>
    <row r="2950" spans="1:9" x14ac:dyDescent="0.2">
      <c r="A2950" s="3"/>
      <c r="G2950" s="3"/>
      <c r="H2950" s="3"/>
      <c r="I2950" s="3"/>
    </row>
    <row r="2951" spans="1:9" x14ac:dyDescent="0.2">
      <c r="A2951" s="3"/>
      <c r="G2951" s="3"/>
      <c r="H2951" s="3"/>
      <c r="I2951" s="3"/>
    </row>
    <row r="2952" spans="1:9" x14ac:dyDescent="0.2">
      <c r="A2952" s="3"/>
      <c r="G2952" s="3"/>
      <c r="H2952" s="3"/>
      <c r="I2952" s="3"/>
    </row>
    <row r="2953" spans="1:9" x14ac:dyDescent="0.2">
      <c r="A2953" s="3"/>
      <c r="G2953" s="3"/>
      <c r="H2953" s="3"/>
      <c r="I2953" s="3"/>
    </row>
    <row r="2954" spans="1:9" x14ac:dyDescent="0.2">
      <c r="A2954" s="3"/>
      <c r="G2954" s="3"/>
      <c r="H2954" s="3"/>
      <c r="I2954" s="3"/>
    </row>
    <row r="2955" spans="1:9" x14ac:dyDescent="0.2">
      <c r="A2955" s="3"/>
      <c r="G2955" s="3"/>
      <c r="H2955" s="3"/>
      <c r="I2955" s="3"/>
    </row>
    <row r="2956" spans="1:9" x14ac:dyDescent="0.2">
      <c r="A2956" s="3"/>
      <c r="G2956" s="3"/>
      <c r="H2956" s="3"/>
      <c r="I2956" s="3"/>
    </row>
    <row r="2957" spans="1:9" x14ac:dyDescent="0.2">
      <c r="A2957" s="3"/>
      <c r="G2957" s="3"/>
      <c r="H2957" s="3"/>
      <c r="I2957" s="3"/>
    </row>
    <row r="2958" spans="1:9" x14ac:dyDescent="0.2">
      <c r="A2958" s="3"/>
      <c r="G2958" s="3"/>
      <c r="H2958" s="3"/>
      <c r="I2958" s="3"/>
    </row>
    <row r="2959" spans="1:9" x14ac:dyDescent="0.2">
      <c r="A2959" s="3"/>
      <c r="G2959" s="3"/>
      <c r="H2959" s="3"/>
      <c r="I2959" s="3"/>
    </row>
    <row r="2960" spans="1:9" x14ac:dyDescent="0.2">
      <c r="A2960" s="3"/>
      <c r="G2960" s="3"/>
      <c r="H2960" s="3"/>
      <c r="I2960" s="3"/>
    </row>
    <row r="2961" spans="1:9" x14ac:dyDescent="0.2">
      <c r="A2961" s="3"/>
      <c r="G2961" s="3"/>
      <c r="H2961" s="3"/>
      <c r="I2961" s="3"/>
    </row>
    <row r="2962" spans="1:9" x14ac:dyDescent="0.2">
      <c r="A2962" s="3"/>
      <c r="G2962" s="3"/>
      <c r="H2962" s="3"/>
      <c r="I2962" s="3"/>
    </row>
    <row r="2963" spans="1:9" x14ac:dyDescent="0.2">
      <c r="A2963" s="3"/>
      <c r="G2963" s="3"/>
      <c r="H2963" s="3"/>
      <c r="I2963" s="3"/>
    </row>
    <row r="2964" spans="1:9" x14ac:dyDescent="0.2">
      <c r="A2964" s="3"/>
      <c r="G2964" s="3"/>
      <c r="H2964" s="3"/>
      <c r="I2964" s="3"/>
    </row>
    <row r="2965" spans="1:9" x14ac:dyDescent="0.2">
      <c r="A2965" s="3"/>
      <c r="G2965" s="3"/>
      <c r="H2965" s="3"/>
      <c r="I2965" s="3"/>
    </row>
    <row r="2966" spans="1:9" x14ac:dyDescent="0.2">
      <c r="A2966" s="3"/>
      <c r="G2966" s="3"/>
      <c r="H2966" s="3"/>
      <c r="I2966" s="3"/>
    </row>
    <row r="2967" spans="1:9" x14ac:dyDescent="0.2">
      <c r="A2967" s="3"/>
      <c r="G2967" s="3"/>
      <c r="H2967" s="3"/>
      <c r="I2967" s="3"/>
    </row>
    <row r="2968" spans="1:9" x14ac:dyDescent="0.2">
      <c r="A2968" s="3"/>
      <c r="G2968" s="3"/>
      <c r="H2968" s="3"/>
      <c r="I2968" s="3"/>
    </row>
    <row r="2969" spans="1:9" x14ac:dyDescent="0.2">
      <c r="A2969" s="3"/>
      <c r="G2969" s="3"/>
      <c r="H2969" s="3"/>
      <c r="I2969" s="3"/>
    </row>
    <row r="2970" spans="1:9" x14ac:dyDescent="0.2">
      <c r="A2970" s="3"/>
      <c r="G2970" s="3"/>
      <c r="H2970" s="3"/>
      <c r="I2970" s="3"/>
    </row>
    <row r="2971" spans="1:9" x14ac:dyDescent="0.2">
      <c r="A2971" s="3"/>
      <c r="G2971" s="3"/>
      <c r="H2971" s="3"/>
      <c r="I2971" s="3"/>
    </row>
    <row r="2972" spans="1:9" x14ac:dyDescent="0.2">
      <c r="A2972" s="3"/>
      <c r="G2972" s="3"/>
      <c r="H2972" s="3"/>
      <c r="I2972" s="3"/>
    </row>
    <row r="2973" spans="1:9" x14ac:dyDescent="0.2">
      <c r="A2973" s="3"/>
      <c r="G2973" s="3"/>
      <c r="H2973" s="3"/>
      <c r="I2973" s="3"/>
    </row>
    <row r="2974" spans="1:9" x14ac:dyDescent="0.2">
      <c r="A2974" s="3"/>
      <c r="G2974" s="3"/>
      <c r="H2974" s="3"/>
      <c r="I2974" s="3"/>
    </row>
    <row r="2975" spans="1:9" x14ac:dyDescent="0.2">
      <c r="A2975" s="3"/>
      <c r="G2975" s="3"/>
      <c r="H2975" s="3"/>
      <c r="I2975" s="3"/>
    </row>
    <row r="2976" spans="1:9" x14ac:dyDescent="0.2">
      <c r="A2976" s="3"/>
      <c r="G2976" s="3"/>
      <c r="H2976" s="3"/>
      <c r="I2976" s="3"/>
    </row>
    <row r="2977" spans="1:9" x14ac:dyDescent="0.2">
      <c r="A2977" s="3"/>
      <c r="G2977" s="3"/>
      <c r="H2977" s="3"/>
      <c r="I2977" s="3"/>
    </row>
    <row r="2978" spans="1:9" x14ac:dyDescent="0.2">
      <c r="A2978" s="3"/>
      <c r="G2978" s="3"/>
      <c r="H2978" s="3"/>
      <c r="I2978" s="3"/>
    </row>
    <row r="2979" spans="1:9" x14ac:dyDescent="0.2">
      <c r="A2979" s="3"/>
      <c r="G2979" s="3"/>
      <c r="H2979" s="3"/>
      <c r="I2979" s="3"/>
    </row>
    <row r="2980" spans="1:9" x14ac:dyDescent="0.2">
      <c r="A2980" s="3"/>
      <c r="G2980" s="3"/>
      <c r="H2980" s="3"/>
      <c r="I2980" s="3"/>
    </row>
    <row r="2981" spans="1:9" x14ac:dyDescent="0.2">
      <c r="A2981" s="3"/>
      <c r="G2981" s="3"/>
      <c r="H2981" s="3"/>
      <c r="I2981" s="3"/>
    </row>
    <row r="2982" spans="1:9" x14ac:dyDescent="0.2">
      <c r="A2982" s="3"/>
      <c r="G2982" s="3"/>
      <c r="H2982" s="3"/>
      <c r="I2982" s="3"/>
    </row>
    <row r="2983" spans="1:9" x14ac:dyDescent="0.2">
      <c r="A2983" s="3"/>
      <c r="G2983" s="3"/>
      <c r="H2983" s="3"/>
      <c r="I2983" s="3"/>
    </row>
    <row r="2984" spans="1:9" x14ac:dyDescent="0.2">
      <c r="A2984" s="3"/>
      <c r="G2984" s="3"/>
      <c r="H2984" s="3"/>
      <c r="I2984" s="3"/>
    </row>
    <row r="2985" spans="1:9" x14ac:dyDescent="0.2">
      <c r="A2985" s="3"/>
      <c r="G2985" s="3"/>
      <c r="H2985" s="3"/>
      <c r="I2985" s="3"/>
    </row>
    <row r="2986" spans="1:9" x14ac:dyDescent="0.2">
      <c r="A2986" s="3"/>
      <c r="G2986" s="3"/>
      <c r="H2986" s="3"/>
      <c r="I2986" s="3"/>
    </row>
    <row r="2987" spans="1:9" x14ac:dyDescent="0.2">
      <c r="A2987" s="3"/>
      <c r="G2987" s="3"/>
      <c r="H2987" s="3"/>
      <c r="I2987" s="3"/>
    </row>
    <row r="2988" spans="1:9" x14ac:dyDescent="0.2">
      <c r="A2988" s="3"/>
      <c r="G2988" s="3"/>
      <c r="H2988" s="3"/>
      <c r="I2988" s="3"/>
    </row>
    <row r="2989" spans="1:9" x14ac:dyDescent="0.2">
      <c r="A2989" s="3"/>
      <c r="G2989" s="3"/>
      <c r="H2989" s="3"/>
      <c r="I2989" s="3"/>
    </row>
    <row r="2990" spans="1:9" x14ac:dyDescent="0.2">
      <c r="A2990" s="3"/>
      <c r="G2990" s="3"/>
      <c r="H2990" s="3"/>
      <c r="I2990" s="3"/>
    </row>
    <row r="2991" spans="1:9" x14ac:dyDescent="0.2">
      <c r="A2991" s="3"/>
      <c r="G2991" s="3"/>
      <c r="H2991" s="3"/>
      <c r="I2991" s="3"/>
    </row>
    <row r="2992" spans="1:9" x14ac:dyDescent="0.2">
      <c r="A2992" s="3"/>
      <c r="G2992" s="3"/>
      <c r="H2992" s="3"/>
      <c r="I2992" s="3"/>
    </row>
    <row r="2993" spans="1:9" x14ac:dyDescent="0.2">
      <c r="A2993" s="3"/>
      <c r="G2993" s="3"/>
      <c r="H2993" s="3"/>
      <c r="I2993" s="3"/>
    </row>
    <row r="2994" spans="1:9" x14ac:dyDescent="0.2">
      <c r="A2994" s="3"/>
      <c r="G2994" s="3"/>
      <c r="H2994" s="3"/>
      <c r="I2994" s="3"/>
    </row>
    <row r="2995" spans="1:9" x14ac:dyDescent="0.2">
      <c r="A2995" s="3"/>
      <c r="G2995" s="3"/>
      <c r="H2995" s="3"/>
      <c r="I2995" s="3"/>
    </row>
    <row r="2996" spans="1:9" x14ac:dyDescent="0.2">
      <c r="A2996" s="3"/>
      <c r="G2996" s="3"/>
      <c r="H2996" s="3"/>
      <c r="I2996" s="3"/>
    </row>
    <row r="2997" spans="1:9" x14ac:dyDescent="0.2">
      <c r="A2997" s="3"/>
      <c r="G2997" s="3"/>
      <c r="H2997" s="3"/>
      <c r="I2997" s="3"/>
    </row>
    <row r="2998" spans="1:9" x14ac:dyDescent="0.2">
      <c r="A2998" s="3"/>
      <c r="G2998" s="3"/>
      <c r="H2998" s="3"/>
      <c r="I2998" s="3"/>
    </row>
    <row r="2999" spans="1:9" x14ac:dyDescent="0.2">
      <c r="A2999" s="3"/>
      <c r="G2999" s="3"/>
      <c r="H2999" s="3"/>
      <c r="I2999" s="3"/>
    </row>
    <row r="3000" spans="1:9" x14ac:dyDescent="0.2">
      <c r="A3000" s="3"/>
      <c r="G3000" s="3"/>
      <c r="H3000" s="3"/>
      <c r="I3000" s="3"/>
    </row>
    <row r="3001" spans="1:9" x14ac:dyDescent="0.2">
      <c r="A3001" s="3"/>
      <c r="G3001" s="3"/>
      <c r="H3001" s="3"/>
      <c r="I3001" s="3"/>
    </row>
    <row r="3002" spans="1:9" x14ac:dyDescent="0.2">
      <c r="A3002" s="3"/>
      <c r="G3002" s="3"/>
      <c r="H3002" s="3"/>
      <c r="I3002" s="3"/>
    </row>
    <row r="3003" spans="1:9" x14ac:dyDescent="0.2">
      <c r="A3003" s="3"/>
      <c r="G3003" s="3"/>
      <c r="H3003" s="3"/>
      <c r="I3003" s="3"/>
    </row>
    <row r="3004" spans="1:9" x14ac:dyDescent="0.2">
      <c r="A3004" s="3"/>
      <c r="G3004" s="3"/>
      <c r="H3004" s="3"/>
      <c r="I3004" s="3"/>
    </row>
    <row r="3005" spans="1:9" x14ac:dyDescent="0.2">
      <c r="A3005" s="3"/>
      <c r="G3005" s="3"/>
      <c r="H3005" s="3"/>
      <c r="I3005" s="3"/>
    </row>
    <row r="3006" spans="1:9" x14ac:dyDescent="0.2">
      <c r="A3006" s="3"/>
      <c r="G3006" s="3"/>
      <c r="H3006" s="3"/>
      <c r="I3006" s="3"/>
    </row>
    <row r="3007" spans="1:9" x14ac:dyDescent="0.2">
      <c r="A3007" s="3"/>
      <c r="G3007" s="3"/>
      <c r="H3007" s="3"/>
      <c r="I3007" s="3"/>
    </row>
    <row r="3008" spans="1:9" x14ac:dyDescent="0.2">
      <c r="A3008" s="3"/>
      <c r="G3008" s="3"/>
      <c r="H3008" s="3"/>
      <c r="I3008" s="3"/>
    </row>
    <row r="3009" spans="1:9" x14ac:dyDescent="0.2">
      <c r="A3009" s="3"/>
      <c r="G3009" s="3"/>
      <c r="H3009" s="3"/>
      <c r="I3009" s="3"/>
    </row>
    <row r="3010" spans="1:9" x14ac:dyDescent="0.2">
      <c r="A3010" s="3"/>
      <c r="G3010" s="3"/>
      <c r="H3010" s="3"/>
      <c r="I3010" s="3"/>
    </row>
    <row r="3011" spans="1:9" x14ac:dyDescent="0.2">
      <c r="A3011" s="3"/>
      <c r="G3011" s="3"/>
      <c r="H3011" s="3"/>
      <c r="I3011" s="3"/>
    </row>
    <row r="3012" spans="1:9" x14ac:dyDescent="0.2">
      <c r="A3012" s="3"/>
      <c r="G3012" s="3"/>
      <c r="H3012" s="3"/>
      <c r="I3012" s="3"/>
    </row>
    <row r="3013" spans="1:9" x14ac:dyDescent="0.2">
      <c r="A3013" s="3"/>
      <c r="G3013" s="3"/>
      <c r="H3013" s="3"/>
      <c r="I3013" s="3"/>
    </row>
    <row r="3014" spans="1:9" x14ac:dyDescent="0.2">
      <c r="A3014" s="3"/>
      <c r="G3014" s="3"/>
      <c r="H3014" s="3"/>
      <c r="I3014" s="3"/>
    </row>
    <row r="3015" spans="1:9" x14ac:dyDescent="0.2">
      <c r="A3015" s="3"/>
      <c r="G3015" s="3"/>
      <c r="H3015" s="3"/>
      <c r="I3015" s="3"/>
    </row>
    <row r="3016" spans="1:9" x14ac:dyDescent="0.2">
      <c r="A3016" s="3"/>
      <c r="G3016" s="3"/>
      <c r="H3016" s="3"/>
      <c r="I3016" s="3"/>
    </row>
    <row r="3017" spans="1:9" x14ac:dyDescent="0.2">
      <c r="A3017" s="3"/>
      <c r="G3017" s="3"/>
      <c r="H3017" s="3"/>
      <c r="I3017" s="3"/>
    </row>
    <row r="3018" spans="1:9" x14ac:dyDescent="0.2">
      <c r="A3018" s="3"/>
      <c r="G3018" s="3"/>
      <c r="H3018" s="3"/>
      <c r="I3018" s="3"/>
    </row>
    <row r="3019" spans="1:9" x14ac:dyDescent="0.2">
      <c r="A3019" s="3"/>
      <c r="G3019" s="3"/>
      <c r="H3019" s="3"/>
      <c r="I3019" s="3"/>
    </row>
    <row r="3020" spans="1:9" x14ac:dyDescent="0.2">
      <c r="A3020" s="3"/>
      <c r="G3020" s="3"/>
      <c r="H3020" s="3"/>
      <c r="I3020" s="3"/>
    </row>
    <row r="3021" spans="1:9" x14ac:dyDescent="0.2">
      <c r="A3021" s="3"/>
      <c r="G3021" s="3"/>
      <c r="H3021" s="3"/>
      <c r="I3021" s="3"/>
    </row>
    <row r="3022" spans="1:9" x14ac:dyDescent="0.2">
      <c r="A3022" s="3"/>
      <c r="G3022" s="3"/>
      <c r="H3022" s="3"/>
      <c r="I3022" s="3"/>
    </row>
    <row r="3023" spans="1:9" x14ac:dyDescent="0.2">
      <c r="A3023" s="3"/>
      <c r="G3023" s="3"/>
      <c r="H3023" s="3"/>
      <c r="I3023" s="3"/>
    </row>
    <row r="3024" spans="1:9" x14ac:dyDescent="0.2">
      <c r="A3024" s="3"/>
      <c r="G3024" s="3"/>
      <c r="H3024" s="3"/>
      <c r="I3024" s="3"/>
    </row>
    <row r="3025" spans="1:9" x14ac:dyDescent="0.2">
      <c r="A3025" s="3"/>
      <c r="G3025" s="3"/>
      <c r="H3025" s="3"/>
      <c r="I3025" s="3"/>
    </row>
    <row r="3026" spans="1:9" x14ac:dyDescent="0.2">
      <c r="A3026" s="3"/>
      <c r="G3026" s="3"/>
      <c r="H3026" s="3"/>
      <c r="I3026" s="3"/>
    </row>
    <row r="3027" spans="1:9" x14ac:dyDescent="0.2">
      <c r="A3027" s="3"/>
      <c r="G3027" s="3"/>
      <c r="H3027" s="3"/>
      <c r="I3027" s="3"/>
    </row>
    <row r="3028" spans="1:9" x14ac:dyDescent="0.2">
      <c r="A3028" s="3"/>
      <c r="G3028" s="3"/>
      <c r="H3028" s="3"/>
      <c r="I3028" s="3"/>
    </row>
    <row r="3029" spans="1:9" x14ac:dyDescent="0.2">
      <c r="A3029" s="3"/>
      <c r="G3029" s="3"/>
      <c r="H3029" s="3"/>
      <c r="I3029" s="3"/>
    </row>
    <row r="3030" spans="1:9" x14ac:dyDescent="0.2">
      <c r="A3030" s="3"/>
      <c r="G3030" s="3"/>
      <c r="H3030" s="3"/>
      <c r="I3030" s="3"/>
    </row>
    <row r="3031" spans="1:9" x14ac:dyDescent="0.2">
      <c r="A3031" s="3"/>
      <c r="G3031" s="3"/>
      <c r="H3031" s="3"/>
      <c r="I3031" s="3"/>
    </row>
    <row r="3032" spans="1:9" x14ac:dyDescent="0.2">
      <c r="A3032" s="3"/>
      <c r="G3032" s="3"/>
      <c r="H3032" s="3"/>
      <c r="I3032" s="3"/>
    </row>
    <row r="3033" spans="1:9" x14ac:dyDescent="0.2">
      <c r="A3033" s="3"/>
      <c r="G3033" s="3"/>
      <c r="H3033" s="3"/>
      <c r="I3033" s="3"/>
    </row>
    <row r="3034" spans="1:9" x14ac:dyDescent="0.2">
      <c r="A3034" s="3"/>
      <c r="G3034" s="3"/>
      <c r="H3034" s="3"/>
      <c r="I3034" s="3"/>
    </row>
    <row r="3035" spans="1:9" x14ac:dyDescent="0.2">
      <c r="A3035" s="3"/>
      <c r="G3035" s="3"/>
      <c r="H3035" s="3"/>
      <c r="I3035" s="3"/>
    </row>
    <row r="3036" spans="1:9" x14ac:dyDescent="0.2">
      <c r="A3036" s="3"/>
      <c r="G3036" s="3"/>
      <c r="H3036" s="3"/>
      <c r="I3036" s="3"/>
    </row>
    <row r="3037" spans="1:9" x14ac:dyDescent="0.2">
      <c r="A3037" s="3"/>
      <c r="G3037" s="3"/>
      <c r="H3037" s="3"/>
      <c r="I3037" s="3"/>
    </row>
    <row r="3038" spans="1:9" x14ac:dyDescent="0.2">
      <c r="A3038" s="3"/>
      <c r="G3038" s="3"/>
      <c r="H3038" s="3"/>
      <c r="I3038" s="3"/>
    </row>
    <row r="3039" spans="1:9" x14ac:dyDescent="0.2">
      <c r="A3039" s="3"/>
      <c r="G3039" s="3"/>
      <c r="H3039" s="3"/>
      <c r="I3039" s="3"/>
    </row>
    <row r="3040" spans="1:9" x14ac:dyDescent="0.2">
      <c r="A3040" s="3"/>
      <c r="G3040" s="3"/>
      <c r="H3040" s="3"/>
      <c r="I3040" s="3"/>
    </row>
    <row r="3041" spans="1:9" x14ac:dyDescent="0.2">
      <c r="A3041" s="3"/>
      <c r="G3041" s="3"/>
      <c r="H3041" s="3"/>
      <c r="I3041" s="3"/>
    </row>
    <row r="3042" spans="1:9" x14ac:dyDescent="0.2">
      <c r="A3042" s="3"/>
      <c r="G3042" s="3"/>
      <c r="H3042" s="3"/>
      <c r="I3042" s="3"/>
    </row>
    <row r="3043" spans="1:9" x14ac:dyDescent="0.2">
      <c r="A3043" s="3"/>
      <c r="G3043" s="3"/>
      <c r="H3043" s="3"/>
      <c r="I3043" s="3"/>
    </row>
    <row r="3044" spans="1:9" x14ac:dyDescent="0.2">
      <c r="A3044" s="3"/>
      <c r="G3044" s="3"/>
      <c r="H3044" s="3"/>
      <c r="I3044" s="3"/>
    </row>
    <row r="3045" spans="1:9" x14ac:dyDescent="0.2">
      <c r="A3045" s="3"/>
      <c r="G3045" s="3"/>
      <c r="H3045" s="3"/>
      <c r="I3045" s="3"/>
    </row>
    <row r="3046" spans="1:9" x14ac:dyDescent="0.2">
      <c r="A3046" s="3"/>
      <c r="G3046" s="3"/>
      <c r="H3046" s="3"/>
      <c r="I3046" s="3"/>
    </row>
    <row r="3047" spans="1:9" x14ac:dyDescent="0.2">
      <c r="A3047" s="3"/>
      <c r="G3047" s="3"/>
      <c r="H3047" s="3"/>
      <c r="I3047" s="3"/>
    </row>
    <row r="3048" spans="1:9" x14ac:dyDescent="0.2">
      <c r="A3048" s="3"/>
      <c r="G3048" s="3"/>
      <c r="H3048" s="3"/>
      <c r="I3048" s="3"/>
    </row>
    <row r="3049" spans="1:9" x14ac:dyDescent="0.2">
      <c r="A3049" s="3"/>
      <c r="G3049" s="3"/>
      <c r="H3049" s="3"/>
      <c r="I3049" s="3"/>
    </row>
    <row r="3050" spans="1:9" x14ac:dyDescent="0.2">
      <c r="A3050" s="3"/>
      <c r="G3050" s="3"/>
      <c r="H3050" s="3"/>
      <c r="I3050" s="3"/>
    </row>
    <row r="3051" spans="1:9" x14ac:dyDescent="0.2">
      <c r="A3051" s="3"/>
      <c r="G3051" s="3"/>
      <c r="H3051" s="3"/>
      <c r="I3051" s="3"/>
    </row>
    <row r="3052" spans="1:9" x14ac:dyDescent="0.2">
      <c r="A3052" s="3"/>
      <c r="G3052" s="3"/>
      <c r="H3052" s="3"/>
      <c r="I3052" s="3"/>
    </row>
    <row r="3053" spans="1:9" x14ac:dyDescent="0.2">
      <c r="A3053" s="3"/>
      <c r="G3053" s="3"/>
      <c r="H3053" s="3"/>
      <c r="I3053" s="3"/>
    </row>
    <row r="3054" spans="1:9" x14ac:dyDescent="0.2">
      <c r="A3054" s="3"/>
      <c r="G3054" s="3"/>
      <c r="H3054" s="3"/>
      <c r="I3054" s="3"/>
    </row>
    <row r="3055" spans="1:9" x14ac:dyDescent="0.2">
      <c r="A3055" s="3"/>
      <c r="G3055" s="3"/>
      <c r="H3055" s="3"/>
      <c r="I3055" s="3"/>
    </row>
    <row r="3056" spans="1:9" x14ac:dyDescent="0.2">
      <c r="A3056" s="3"/>
      <c r="G3056" s="3"/>
      <c r="H3056" s="3"/>
      <c r="I3056" s="3"/>
    </row>
    <row r="3057" spans="1:9" x14ac:dyDescent="0.2">
      <c r="A3057" s="3"/>
      <c r="G3057" s="3"/>
      <c r="H3057" s="3"/>
      <c r="I3057" s="3"/>
    </row>
    <row r="3058" spans="1:9" x14ac:dyDescent="0.2">
      <c r="A3058" s="3"/>
      <c r="G3058" s="3"/>
      <c r="H3058" s="3"/>
      <c r="I3058" s="3"/>
    </row>
    <row r="3059" spans="1:9" x14ac:dyDescent="0.2">
      <c r="A3059" s="3"/>
      <c r="G3059" s="3"/>
      <c r="H3059" s="3"/>
      <c r="I3059" s="3"/>
    </row>
    <row r="3060" spans="1:9" x14ac:dyDescent="0.2">
      <c r="A3060" s="3"/>
      <c r="G3060" s="3"/>
      <c r="H3060" s="3"/>
      <c r="I3060" s="3"/>
    </row>
    <row r="3061" spans="1:9" x14ac:dyDescent="0.2">
      <c r="A3061" s="3"/>
      <c r="G3061" s="3"/>
      <c r="H3061" s="3"/>
      <c r="I3061" s="3"/>
    </row>
    <row r="3062" spans="1:9" x14ac:dyDescent="0.2">
      <c r="A3062" s="3"/>
      <c r="G3062" s="3"/>
      <c r="H3062" s="3"/>
      <c r="I3062" s="3"/>
    </row>
    <row r="3063" spans="1:9" x14ac:dyDescent="0.2">
      <c r="A3063" s="3"/>
      <c r="G3063" s="3"/>
      <c r="H3063" s="3"/>
      <c r="I3063" s="3"/>
    </row>
    <row r="3064" spans="1:9" x14ac:dyDescent="0.2">
      <c r="A3064" s="3"/>
      <c r="G3064" s="3"/>
      <c r="H3064" s="3"/>
      <c r="I3064" s="3"/>
    </row>
    <row r="3065" spans="1:9" x14ac:dyDescent="0.2">
      <c r="A3065" s="3"/>
      <c r="G3065" s="3"/>
      <c r="H3065" s="3"/>
      <c r="I3065" s="3"/>
    </row>
    <row r="3066" spans="1:9" x14ac:dyDescent="0.2">
      <c r="A3066" s="3"/>
      <c r="G3066" s="3"/>
      <c r="H3066" s="3"/>
      <c r="I3066" s="3"/>
    </row>
    <row r="3067" spans="1:9" x14ac:dyDescent="0.2">
      <c r="A3067" s="3"/>
      <c r="G3067" s="3"/>
      <c r="H3067" s="3"/>
      <c r="I3067" s="3"/>
    </row>
    <row r="3068" spans="1:9" x14ac:dyDescent="0.2">
      <c r="A3068" s="3"/>
      <c r="G3068" s="3"/>
      <c r="H3068" s="3"/>
      <c r="I3068" s="3"/>
    </row>
    <row r="3069" spans="1:9" x14ac:dyDescent="0.2">
      <c r="A3069" s="3"/>
      <c r="G3069" s="3"/>
      <c r="H3069" s="3"/>
      <c r="I3069" s="3"/>
    </row>
    <row r="3070" spans="1:9" x14ac:dyDescent="0.2">
      <c r="A3070" s="3"/>
      <c r="G3070" s="3"/>
      <c r="H3070" s="3"/>
      <c r="I3070" s="3"/>
    </row>
    <row r="3071" spans="1:9" x14ac:dyDescent="0.2">
      <c r="A3071" s="3"/>
      <c r="G3071" s="3"/>
      <c r="H3071" s="3"/>
      <c r="I3071" s="3"/>
    </row>
    <row r="3072" spans="1:9" x14ac:dyDescent="0.2">
      <c r="A3072" s="3"/>
      <c r="G3072" s="3"/>
      <c r="H3072" s="3"/>
      <c r="I3072" s="3"/>
    </row>
    <row r="3073" spans="1:9" x14ac:dyDescent="0.2">
      <c r="A3073" s="3"/>
      <c r="G3073" s="3"/>
      <c r="H3073" s="3"/>
      <c r="I3073" s="3"/>
    </row>
    <row r="3074" spans="1:9" x14ac:dyDescent="0.2">
      <c r="A3074" s="3"/>
      <c r="G3074" s="3"/>
      <c r="H3074" s="3"/>
      <c r="I3074" s="3"/>
    </row>
    <row r="3075" spans="1:9" x14ac:dyDescent="0.2">
      <c r="A3075" s="3"/>
      <c r="G3075" s="3"/>
      <c r="H3075" s="3"/>
      <c r="I3075" s="3"/>
    </row>
    <row r="3076" spans="1:9" x14ac:dyDescent="0.2">
      <c r="A3076" s="3"/>
      <c r="G3076" s="3"/>
      <c r="H3076" s="3"/>
      <c r="I3076" s="3"/>
    </row>
    <row r="3077" spans="1:9" x14ac:dyDescent="0.2">
      <c r="A3077" s="3"/>
      <c r="G3077" s="3"/>
      <c r="H3077" s="3"/>
      <c r="I3077" s="3"/>
    </row>
    <row r="3078" spans="1:9" x14ac:dyDescent="0.2">
      <c r="A3078" s="3"/>
      <c r="G3078" s="3"/>
      <c r="H3078" s="3"/>
      <c r="I3078" s="3"/>
    </row>
    <row r="3079" spans="1:9" x14ac:dyDescent="0.2">
      <c r="A3079" s="3"/>
      <c r="G3079" s="3"/>
      <c r="H3079" s="3"/>
      <c r="I3079" s="3"/>
    </row>
    <row r="3080" spans="1:9" x14ac:dyDescent="0.2">
      <c r="A3080" s="3"/>
      <c r="G3080" s="3"/>
      <c r="H3080" s="3"/>
      <c r="I3080" s="3"/>
    </row>
    <row r="3081" spans="1:9" x14ac:dyDescent="0.2">
      <c r="A3081" s="3"/>
      <c r="G3081" s="3"/>
      <c r="H3081" s="3"/>
      <c r="I3081" s="3"/>
    </row>
    <row r="3082" spans="1:9" x14ac:dyDescent="0.2">
      <c r="A3082" s="3"/>
      <c r="G3082" s="3"/>
      <c r="H3082" s="3"/>
      <c r="I3082" s="3"/>
    </row>
    <row r="3083" spans="1:9" x14ac:dyDescent="0.2">
      <c r="A3083" s="3"/>
      <c r="G3083" s="3"/>
      <c r="H3083" s="3"/>
      <c r="I3083" s="3"/>
    </row>
    <row r="3084" spans="1:9" x14ac:dyDescent="0.2">
      <c r="A3084" s="3"/>
      <c r="G3084" s="3"/>
      <c r="H3084" s="3"/>
      <c r="I3084" s="3"/>
    </row>
    <row r="3085" spans="1:9" x14ac:dyDescent="0.2">
      <c r="A3085" s="3"/>
      <c r="G3085" s="3"/>
      <c r="H3085" s="3"/>
      <c r="I3085" s="3"/>
    </row>
    <row r="3086" spans="1:9" x14ac:dyDescent="0.2">
      <c r="A3086" s="3"/>
      <c r="G3086" s="3"/>
      <c r="H3086" s="3"/>
      <c r="I3086" s="3"/>
    </row>
    <row r="3087" spans="1:9" x14ac:dyDescent="0.2">
      <c r="A3087" s="3"/>
      <c r="G3087" s="3"/>
      <c r="H3087" s="3"/>
      <c r="I3087" s="3"/>
    </row>
    <row r="3088" spans="1:9" x14ac:dyDescent="0.2">
      <c r="A3088" s="3"/>
      <c r="G3088" s="3"/>
      <c r="H3088" s="3"/>
      <c r="I3088" s="3"/>
    </row>
    <row r="3089" spans="1:9" x14ac:dyDescent="0.2">
      <c r="A3089" s="3"/>
      <c r="G3089" s="3"/>
      <c r="H3089" s="3"/>
      <c r="I3089" s="3"/>
    </row>
    <row r="3090" spans="1:9" x14ac:dyDescent="0.2">
      <c r="A3090" s="3"/>
      <c r="G3090" s="3"/>
      <c r="H3090" s="3"/>
      <c r="I3090" s="3"/>
    </row>
    <row r="3091" spans="1:9" x14ac:dyDescent="0.2">
      <c r="A3091" s="3"/>
      <c r="G3091" s="3"/>
      <c r="H3091" s="3"/>
      <c r="I3091" s="3"/>
    </row>
    <row r="3092" spans="1:9" x14ac:dyDescent="0.2">
      <c r="A3092" s="3"/>
      <c r="G3092" s="3"/>
      <c r="H3092" s="3"/>
      <c r="I3092" s="3"/>
    </row>
    <row r="3093" spans="1:9" x14ac:dyDescent="0.2">
      <c r="A3093" s="3"/>
      <c r="G3093" s="3"/>
      <c r="H3093" s="3"/>
      <c r="I3093" s="3"/>
    </row>
    <row r="3094" spans="1:9" x14ac:dyDescent="0.2">
      <c r="A3094" s="3"/>
      <c r="G3094" s="3"/>
      <c r="H3094" s="3"/>
      <c r="I3094" s="3"/>
    </row>
    <row r="3095" spans="1:9" x14ac:dyDescent="0.2">
      <c r="A3095" s="3"/>
      <c r="G3095" s="3"/>
      <c r="H3095" s="3"/>
      <c r="I3095" s="3"/>
    </row>
    <row r="3096" spans="1:9" x14ac:dyDescent="0.2">
      <c r="A3096" s="3"/>
      <c r="G3096" s="3"/>
      <c r="H3096" s="3"/>
      <c r="I3096" s="3"/>
    </row>
    <row r="3097" spans="1:9" x14ac:dyDescent="0.2">
      <c r="A3097" s="3"/>
      <c r="G3097" s="3"/>
      <c r="H3097" s="3"/>
      <c r="I3097" s="3"/>
    </row>
    <row r="3098" spans="1:9" x14ac:dyDescent="0.2">
      <c r="A3098" s="3"/>
      <c r="G3098" s="3"/>
      <c r="H3098" s="3"/>
      <c r="I3098" s="3"/>
    </row>
    <row r="3099" spans="1:9" x14ac:dyDescent="0.2">
      <c r="A3099" s="3"/>
      <c r="G3099" s="3"/>
      <c r="H3099" s="3"/>
      <c r="I3099" s="3"/>
    </row>
    <row r="3100" spans="1:9" x14ac:dyDescent="0.2">
      <c r="A3100" s="3"/>
      <c r="G3100" s="3"/>
      <c r="H3100" s="3"/>
      <c r="I3100" s="3"/>
    </row>
    <row r="3101" spans="1:9" x14ac:dyDescent="0.2">
      <c r="A3101" s="3"/>
      <c r="G3101" s="3"/>
      <c r="H3101" s="3"/>
      <c r="I3101" s="3"/>
    </row>
    <row r="3102" spans="1:9" x14ac:dyDescent="0.2">
      <c r="A3102" s="3"/>
      <c r="G3102" s="3"/>
      <c r="H3102" s="3"/>
      <c r="I3102" s="3"/>
    </row>
    <row r="3103" spans="1:9" x14ac:dyDescent="0.2">
      <c r="A3103" s="3"/>
      <c r="G3103" s="3"/>
      <c r="H3103" s="3"/>
      <c r="I3103" s="3"/>
    </row>
    <row r="3104" spans="1:9" x14ac:dyDescent="0.2">
      <c r="A3104" s="3"/>
      <c r="G3104" s="3"/>
      <c r="H3104" s="3"/>
      <c r="I3104" s="3"/>
    </row>
    <row r="3105" spans="1:9" x14ac:dyDescent="0.2">
      <c r="A3105" s="3"/>
      <c r="G3105" s="3"/>
      <c r="H3105" s="3"/>
      <c r="I3105" s="3"/>
    </row>
    <row r="3106" spans="1:9" x14ac:dyDescent="0.2">
      <c r="A3106" s="3"/>
      <c r="G3106" s="3"/>
      <c r="H3106" s="3"/>
      <c r="I3106" s="3"/>
    </row>
    <row r="3107" spans="1:9" x14ac:dyDescent="0.2">
      <c r="A3107" s="3"/>
      <c r="G3107" s="3"/>
      <c r="H3107" s="3"/>
      <c r="I3107" s="3"/>
    </row>
    <row r="3108" spans="1:9" x14ac:dyDescent="0.2">
      <c r="A3108" s="3"/>
      <c r="G3108" s="3"/>
      <c r="H3108" s="3"/>
      <c r="I3108" s="3"/>
    </row>
    <row r="3109" spans="1:9" x14ac:dyDescent="0.2">
      <c r="A3109" s="3"/>
      <c r="G3109" s="3"/>
      <c r="H3109" s="3"/>
      <c r="I3109" s="3"/>
    </row>
    <row r="3110" spans="1:9" x14ac:dyDescent="0.2">
      <c r="A3110" s="3"/>
      <c r="G3110" s="3"/>
      <c r="H3110" s="3"/>
      <c r="I3110" s="3"/>
    </row>
    <row r="3111" spans="1:9" x14ac:dyDescent="0.2">
      <c r="A3111" s="3"/>
      <c r="G3111" s="3"/>
      <c r="H3111" s="3"/>
      <c r="I3111" s="3"/>
    </row>
    <row r="3112" spans="1:9" x14ac:dyDescent="0.2">
      <c r="A3112" s="3"/>
      <c r="G3112" s="3"/>
      <c r="H3112" s="3"/>
      <c r="I3112" s="3"/>
    </row>
    <row r="3113" spans="1:9" x14ac:dyDescent="0.2">
      <c r="A3113" s="3"/>
      <c r="G3113" s="3"/>
      <c r="H3113" s="3"/>
      <c r="I3113" s="3"/>
    </row>
    <row r="3114" spans="1:9" x14ac:dyDescent="0.2">
      <c r="A3114" s="3"/>
      <c r="G3114" s="3"/>
      <c r="H3114" s="3"/>
      <c r="I3114" s="3"/>
    </row>
    <row r="3115" spans="1:9" x14ac:dyDescent="0.2">
      <c r="A3115" s="3"/>
      <c r="G3115" s="3"/>
      <c r="H3115" s="3"/>
      <c r="I3115" s="3"/>
    </row>
    <row r="3116" spans="1:9" x14ac:dyDescent="0.2">
      <c r="A3116" s="3"/>
      <c r="G3116" s="3"/>
      <c r="H3116" s="3"/>
      <c r="I3116" s="3"/>
    </row>
    <row r="3117" spans="1:9" x14ac:dyDescent="0.2">
      <c r="A3117" s="3"/>
      <c r="G3117" s="3"/>
      <c r="H3117" s="3"/>
      <c r="I3117" s="3"/>
    </row>
    <row r="3118" spans="1:9" x14ac:dyDescent="0.2">
      <c r="A3118" s="3"/>
      <c r="G3118" s="3"/>
      <c r="H3118" s="3"/>
      <c r="I3118" s="3"/>
    </row>
    <row r="3119" spans="1:9" x14ac:dyDescent="0.2">
      <c r="A3119" s="3"/>
      <c r="G3119" s="3"/>
      <c r="H3119" s="3"/>
      <c r="I3119" s="3"/>
    </row>
    <row r="3120" spans="1:9" x14ac:dyDescent="0.2">
      <c r="A3120" s="3"/>
      <c r="G3120" s="3"/>
      <c r="H3120" s="3"/>
      <c r="I3120" s="3"/>
    </row>
    <row r="3121" spans="1:9" x14ac:dyDescent="0.2">
      <c r="A3121" s="3"/>
      <c r="G3121" s="3"/>
      <c r="H3121" s="3"/>
      <c r="I3121" s="3"/>
    </row>
    <row r="3122" spans="1:9" x14ac:dyDescent="0.2">
      <c r="A3122" s="3"/>
      <c r="G3122" s="3"/>
      <c r="H3122" s="3"/>
      <c r="I3122" s="3"/>
    </row>
    <row r="3123" spans="1:9" x14ac:dyDescent="0.2">
      <c r="A3123" s="3"/>
      <c r="G3123" s="3"/>
      <c r="H3123" s="3"/>
      <c r="I3123" s="3"/>
    </row>
    <row r="3124" spans="1:9" x14ac:dyDescent="0.2">
      <c r="A3124" s="3"/>
      <c r="G3124" s="3"/>
      <c r="H3124" s="3"/>
      <c r="I3124" s="3"/>
    </row>
    <row r="3125" spans="1:9" x14ac:dyDescent="0.2">
      <c r="A3125" s="3"/>
      <c r="G3125" s="3"/>
      <c r="H3125" s="3"/>
      <c r="I3125" s="3"/>
    </row>
    <row r="3126" spans="1:9" x14ac:dyDescent="0.2">
      <c r="A3126" s="3"/>
      <c r="G3126" s="3"/>
      <c r="H3126" s="3"/>
      <c r="I3126" s="3"/>
    </row>
    <row r="3127" spans="1:9" x14ac:dyDescent="0.2">
      <c r="A3127" s="3"/>
      <c r="G3127" s="3"/>
      <c r="H3127" s="3"/>
      <c r="I3127" s="3"/>
    </row>
    <row r="3128" spans="1:9" x14ac:dyDescent="0.2">
      <c r="A3128" s="3"/>
      <c r="G3128" s="3"/>
      <c r="H3128" s="3"/>
      <c r="I3128" s="3"/>
    </row>
    <row r="3129" spans="1:9" x14ac:dyDescent="0.2">
      <c r="A3129" s="3"/>
      <c r="G3129" s="3"/>
      <c r="H3129" s="3"/>
      <c r="I3129" s="3"/>
    </row>
    <row r="3130" spans="1:9" x14ac:dyDescent="0.2">
      <c r="A3130" s="3"/>
      <c r="G3130" s="3"/>
      <c r="H3130" s="3"/>
      <c r="I3130" s="3"/>
    </row>
    <row r="3131" spans="1:9" x14ac:dyDescent="0.2">
      <c r="A3131" s="3"/>
      <c r="G3131" s="3"/>
      <c r="H3131" s="3"/>
      <c r="I3131" s="3"/>
    </row>
    <row r="3132" spans="1:9" x14ac:dyDescent="0.2">
      <c r="A3132" s="3"/>
      <c r="G3132" s="3"/>
      <c r="H3132" s="3"/>
      <c r="I3132" s="3"/>
    </row>
    <row r="3133" spans="1:9" x14ac:dyDescent="0.2">
      <c r="A3133" s="3"/>
      <c r="G3133" s="3"/>
      <c r="H3133" s="3"/>
      <c r="I3133" s="3"/>
    </row>
    <row r="3134" spans="1:9" x14ac:dyDescent="0.2">
      <c r="A3134" s="3"/>
      <c r="G3134" s="3"/>
      <c r="H3134" s="3"/>
      <c r="I3134" s="3"/>
    </row>
    <row r="3135" spans="1:9" x14ac:dyDescent="0.2">
      <c r="A3135" s="3"/>
      <c r="G3135" s="3"/>
      <c r="H3135" s="3"/>
      <c r="I3135" s="3"/>
    </row>
    <row r="3136" spans="1:9" x14ac:dyDescent="0.2">
      <c r="A3136" s="3"/>
      <c r="G3136" s="3"/>
      <c r="H3136" s="3"/>
      <c r="I3136" s="3"/>
    </row>
    <row r="3137" spans="1:9" x14ac:dyDescent="0.2">
      <c r="A3137" s="3"/>
      <c r="G3137" s="3"/>
      <c r="H3137" s="3"/>
      <c r="I3137" s="3"/>
    </row>
    <row r="3138" spans="1:9" x14ac:dyDescent="0.2">
      <c r="A3138" s="3"/>
      <c r="G3138" s="3"/>
      <c r="H3138" s="3"/>
      <c r="I3138" s="3"/>
    </row>
    <row r="3139" spans="1:9" x14ac:dyDescent="0.2">
      <c r="A3139" s="3"/>
      <c r="G3139" s="3"/>
      <c r="H3139" s="3"/>
      <c r="I3139" s="3"/>
    </row>
    <row r="3140" spans="1:9" x14ac:dyDescent="0.2">
      <c r="A3140" s="3"/>
      <c r="G3140" s="3"/>
      <c r="H3140" s="3"/>
      <c r="I3140" s="3"/>
    </row>
    <row r="3141" spans="1:9" x14ac:dyDescent="0.2">
      <c r="A3141" s="3"/>
      <c r="G3141" s="3"/>
      <c r="H3141" s="3"/>
      <c r="I3141" s="3"/>
    </row>
    <row r="3142" spans="1:9" x14ac:dyDescent="0.2">
      <c r="A3142" s="3"/>
      <c r="G3142" s="3"/>
      <c r="H3142" s="3"/>
      <c r="I3142" s="3"/>
    </row>
    <row r="3143" spans="1:9" x14ac:dyDescent="0.2">
      <c r="A3143" s="3"/>
      <c r="G3143" s="3"/>
      <c r="H3143" s="3"/>
      <c r="I3143" s="3"/>
    </row>
    <row r="3144" spans="1:9" x14ac:dyDescent="0.2">
      <c r="A3144" s="3"/>
      <c r="G3144" s="3"/>
      <c r="H3144" s="3"/>
      <c r="I3144" s="3"/>
    </row>
    <row r="3145" spans="1:9" x14ac:dyDescent="0.2">
      <c r="A3145" s="3"/>
      <c r="G3145" s="3"/>
      <c r="H3145" s="3"/>
      <c r="I3145" s="3"/>
    </row>
    <row r="3146" spans="1:9" x14ac:dyDescent="0.2">
      <c r="A3146" s="3"/>
      <c r="G3146" s="3"/>
      <c r="H3146" s="3"/>
      <c r="I3146" s="3"/>
    </row>
    <row r="3147" spans="1:9" x14ac:dyDescent="0.2">
      <c r="A3147" s="3"/>
      <c r="G3147" s="3"/>
      <c r="H3147" s="3"/>
      <c r="I3147" s="3"/>
    </row>
    <row r="3148" spans="1:9" x14ac:dyDescent="0.2">
      <c r="A3148" s="3"/>
      <c r="G3148" s="3"/>
      <c r="H3148" s="3"/>
      <c r="I3148" s="3"/>
    </row>
    <row r="3149" spans="1:9" x14ac:dyDescent="0.2">
      <c r="A3149" s="3"/>
      <c r="G3149" s="3"/>
      <c r="H3149" s="3"/>
      <c r="I3149" s="3"/>
    </row>
    <row r="3150" spans="1:9" x14ac:dyDescent="0.2">
      <c r="A3150" s="3"/>
      <c r="G3150" s="3"/>
      <c r="H3150" s="3"/>
      <c r="I3150" s="3"/>
    </row>
    <row r="3151" spans="1:9" x14ac:dyDescent="0.2">
      <c r="A3151" s="3"/>
      <c r="G3151" s="3"/>
      <c r="H3151" s="3"/>
      <c r="I3151" s="3"/>
    </row>
    <row r="3152" spans="1:9" x14ac:dyDescent="0.2">
      <c r="A3152" s="3"/>
      <c r="G3152" s="3"/>
      <c r="H3152" s="3"/>
      <c r="I3152" s="3"/>
    </row>
    <row r="3153" spans="1:9" x14ac:dyDescent="0.2">
      <c r="A3153" s="3"/>
      <c r="G3153" s="3"/>
      <c r="H3153" s="3"/>
      <c r="I3153" s="3"/>
    </row>
    <row r="3154" spans="1:9" x14ac:dyDescent="0.2">
      <c r="A3154" s="3"/>
      <c r="G3154" s="3"/>
      <c r="H3154" s="3"/>
      <c r="I3154" s="3"/>
    </row>
    <row r="3155" spans="1:9" x14ac:dyDescent="0.2">
      <c r="A3155" s="3"/>
      <c r="G3155" s="3"/>
      <c r="H3155" s="3"/>
      <c r="I3155" s="3"/>
    </row>
    <row r="3156" spans="1:9" x14ac:dyDescent="0.2">
      <c r="A3156" s="3"/>
      <c r="G3156" s="3"/>
      <c r="H3156" s="3"/>
      <c r="I3156" s="3"/>
    </row>
    <row r="3157" spans="1:9" x14ac:dyDescent="0.2">
      <c r="A3157" s="3"/>
      <c r="G3157" s="3"/>
      <c r="H3157" s="3"/>
      <c r="I3157" s="3"/>
    </row>
    <row r="3158" spans="1:9" x14ac:dyDescent="0.2">
      <c r="A3158" s="3"/>
      <c r="G3158" s="3"/>
      <c r="H3158" s="3"/>
      <c r="I3158" s="3"/>
    </row>
    <row r="3159" spans="1:9" x14ac:dyDescent="0.2">
      <c r="A3159" s="3"/>
      <c r="G3159" s="3"/>
      <c r="H3159" s="3"/>
      <c r="I3159" s="3"/>
    </row>
    <row r="3160" spans="1:9" x14ac:dyDescent="0.2">
      <c r="A3160" s="3"/>
      <c r="G3160" s="3"/>
      <c r="H3160" s="3"/>
      <c r="I3160" s="3"/>
    </row>
    <row r="3161" spans="1:9" x14ac:dyDescent="0.2">
      <c r="A3161" s="3"/>
      <c r="G3161" s="3"/>
      <c r="H3161" s="3"/>
      <c r="I3161" s="3"/>
    </row>
    <row r="3162" spans="1:9" x14ac:dyDescent="0.2">
      <c r="A3162" s="3"/>
      <c r="G3162" s="3"/>
      <c r="H3162" s="3"/>
      <c r="I3162" s="3"/>
    </row>
    <row r="3163" spans="1:9" x14ac:dyDescent="0.2">
      <c r="A3163" s="3"/>
      <c r="G3163" s="3"/>
      <c r="H3163" s="3"/>
      <c r="I3163" s="3"/>
    </row>
    <row r="3164" spans="1:9" x14ac:dyDescent="0.2">
      <c r="A3164" s="3"/>
      <c r="G3164" s="3"/>
      <c r="H3164" s="3"/>
      <c r="I3164" s="3"/>
    </row>
    <row r="3165" spans="1:9" x14ac:dyDescent="0.2">
      <c r="A3165" s="3"/>
      <c r="G3165" s="3"/>
      <c r="H3165" s="3"/>
      <c r="I3165" s="3"/>
    </row>
    <row r="3166" spans="1:9" x14ac:dyDescent="0.2">
      <c r="A3166" s="3"/>
      <c r="G3166" s="3"/>
      <c r="H3166" s="3"/>
      <c r="I3166" s="3"/>
    </row>
    <row r="3167" spans="1:9" x14ac:dyDescent="0.2">
      <c r="A3167" s="3"/>
      <c r="G3167" s="3"/>
      <c r="H3167" s="3"/>
      <c r="I3167" s="3"/>
    </row>
    <row r="3168" spans="1:9" x14ac:dyDescent="0.2">
      <c r="A3168" s="3"/>
      <c r="G3168" s="3"/>
      <c r="H3168" s="3"/>
      <c r="I3168" s="3"/>
    </row>
    <row r="3169" spans="1:9" x14ac:dyDescent="0.2">
      <c r="A3169" s="3"/>
      <c r="G3169" s="3"/>
      <c r="H3169" s="3"/>
      <c r="I3169" s="3"/>
    </row>
    <row r="3170" spans="1:9" x14ac:dyDescent="0.2">
      <c r="A3170" s="3"/>
      <c r="G3170" s="3"/>
      <c r="H3170" s="3"/>
      <c r="I3170" s="3"/>
    </row>
    <row r="3171" spans="1:9" x14ac:dyDescent="0.2">
      <c r="A3171" s="3"/>
      <c r="G3171" s="3"/>
      <c r="H3171" s="3"/>
      <c r="I3171" s="3"/>
    </row>
    <row r="3172" spans="1:9" x14ac:dyDescent="0.2">
      <c r="A3172" s="3"/>
      <c r="G3172" s="3"/>
      <c r="H3172" s="3"/>
      <c r="I3172" s="3"/>
    </row>
    <row r="3173" spans="1:9" x14ac:dyDescent="0.2">
      <c r="A3173" s="3"/>
      <c r="G3173" s="3"/>
      <c r="H3173" s="3"/>
      <c r="I3173" s="3"/>
    </row>
    <row r="3174" spans="1:9" x14ac:dyDescent="0.2">
      <c r="A3174" s="3"/>
      <c r="G3174" s="3"/>
      <c r="H3174" s="3"/>
      <c r="I3174" s="3"/>
    </row>
    <row r="3175" spans="1:9" x14ac:dyDescent="0.2">
      <c r="A3175" s="3"/>
      <c r="G3175" s="3"/>
      <c r="H3175" s="3"/>
      <c r="I3175" s="3"/>
    </row>
    <row r="3176" spans="1:9" x14ac:dyDescent="0.2">
      <c r="A3176" s="3"/>
      <c r="G3176" s="3"/>
      <c r="H3176" s="3"/>
      <c r="I3176" s="3"/>
    </row>
    <row r="3177" spans="1:9" x14ac:dyDescent="0.2">
      <c r="A3177" s="3"/>
      <c r="G3177" s="3"/>
      <c r="H3177" s="3"/>
      <c r="I3177" s="3"/>
    </row>
    <row r="3178" spans="1:9" x14ac:dyDescent="0.2">
      <c r="A3178" s="3"/>
      <c r="G3178" s="3"/>
      <c r="H3178" s="3"/>
      <c r="I3178" s="3"/>
    </row>
    <row r="3179" spans="1:9" x14ac:dyDescent="0.2">
      <c r="A3179" s="3"/>
      <c r="G3179" s="3"/>
      <c r="H3179" s="3"/>
      <c r="I3179" s="3"/>
    </row>
    <row r="3180" spans="1:9" x14ac:dyDescent="0.2">
      <c r="A3180" s="3"/>
      <c r="G3180" s="3"/>
      <c r="H3180" s="3"/>
      <c r="I3180" s="3"/>
    </row>
    <row r="3181" spans="1:9" x14ac:dyDescent="0.2">
      <c r="A3181" s="3"/>
      <c r="G3181" s="3"/>
      <c r="H3181" s="3"/>
      <c r="I3181" s="3"/>
    </row>
    <row r="3182" spans="1:9" x14ac:dyDescent="0.2">
      <c r="A3182" s="3"/>
      <c r="G3182" s="3"/>
      <c r="H3182" s="3"/>
      <c r="I3182" s="3"/>
    </row>
    <row r="3183" spans="1:9" x14ac:dyDescent="0.2">
      <c r="A3183" s="3"/>
      <c r="G3183" s="3"/>
      <c r="H3183" s="3"/>
      <c r="I3183" s="3"/>
    </row>
    <row r="3184" spans="1:9" x14ac:dyDescent="0.2">
      <c r="A3184" s="3"/>
      <c r="G3184" s="3"/>
      <c r="H3184" s="3"/>
      <c r="I3184" s="3"/>
    </row>
    <row r="3185" spans="1:9" x14ac:dyDescent="0.2">
      <c r="A3185" s="3"/>
      <c r="G3185" s="3"/>
      <c r="H3185" s="3"/>
      <c r="I3185" s="3"/>
    </row>
    <row r="3186" spans="1:9" x14ac:dyDescent="0.2">
      <c r="A3186" s="3"/>
      <c r="G3186" s="3"/>
      <c r="H3186" s="3"/>
      <c r="I3186" s="3"/>
    </row>
    <row r="3187" spans="1:9" x14ac:dyDescent="0.2">
      <c r="A3187" s="3"/>
      <c r="G3187" s="3"/>
      <c r="H3187" s="3"/>
      <c r="I3187" s="3"/>
    </row>
    <row r="3188" spans="1:9" x14ac:dyDescent="0.2">
      <c r="A3188" s="3"/>
      <c r="G3188" s="3"/>
      <c r="H3188" s="3"/>
      <c r="I3188" s="3"/>
    </row>
    <row r="3189" spans="1:9" x14ac:dyDescent="0.2">
      <c r="A3189" s="3"/>
      <c r="G3189" s="3"/>
      <c r="H3189" s="3"/>
      <c r="I3189" s="3"/>
    </row>
    <row r="3190" spans="1:9" x14ac:dyDescent="0.2">
      <c r="A3190" s="3"/>
      <c r="G3190" s="3"/>
      <c r="H3190" s="3"/>
      <c r="I3190" s="3"/>
    </row>
    <row r="3191" spans="1:9" x14ac:dyDescent="0.2">
      <c r="A3191" s="3"/>
      <c r="G3191" s="3"/>
      <c r="H3191" s="3"/>
      <c r="I3191" s="3"/>
    </row>
    <row r="3192" spans="1:9" x14ac:dyDescent="0.2">
      <c r="A3192" s="3"/>
      <c r="G3192" s="3"/>
      <c r="H3192" s="3"/>
      <c r="I3192" s="3"/>
    </row>
    <row r="3193" spans="1:9" x14ac:dyDescent="0.2">
      <c r="A3193" s="3"/>
      <c r="G3193" s="3"/>
      <c r="H3193" s="3"/>
      <c r="I3193" s="3"/>
    </row>
    <row r="3194" spans="1:9" x14ac:dyDescent="0.2">
      <c r="A3194" s="3"/>
      <c r="G3194" s="3"/>
      <c r="H3194" s="3"/>
      <c r="I3194" s="3"/>
    </row>
    <row r="3195" spans="1:9" x14ac:dyDescent="0.2">
      <c r="A3195" s="3"/>
      <c r="G3195" s="3"/>
      <c r="H3195" s="3"/>
      <c r="I3195" s="3"/>
    </row>
    <row r="3196" spans="1:9" x14ac:dyDescent="0.2">
      <c r="A3196" s="3"/>
      <c r="G3196" s="3"/>
      <c r="H3196" s="3"/>
      <c r="I3196" s="3"/>
    </row>
    <row r="3197" spans="1:9" x14ac:dyDescent="0.2">
      <c r="A3197" s="3"/>
      <c r="G3197" s="3"/>
      <c r="H3197" s="3"/>
      <c r="I3197" s="3"/>
    </row>
    <row r="3198" spans="1:9" x14ac:dyDescent="0.2">
      <c r="A3198" s="3"/>
      <c r="G3198" s="3"/>
      <c r="H3198" s="3"/>
      <c r="I3198" s="3"/>
    </row>
    <row r="3199" spans="1:9" x14ac:dyDescent="0.2">
      <c r="A3199" s="3"/>
      <c r="G3199" s="3"/>
      <c r="H3199" s="3"/>
      <c r="I3199" s="3"/>
    </row>
    <row r="3200" spans="1:9" x14ac:dyDescent="0.2">
      <c r="A3200" s="3"/>
      <c r="G3200" s="3"/>
      <c r="H3200" s="3"/>
      <c r="I3200" s="3"/>
    </row>
    <row r="3201" spans="1:9" x14ac:dyDescent="0.2">
      <c r="A3201" s="3"/>
      <c r="G3201" s="3"/>
      <c r="H3201" s="3"/>
      <c r="I3201" s="3"/>
    </row>
    <row r="3202" spans="1:9" x14ac:dyDescent="0.2">
      <c r="A3202" s="3"/>
      <c r="G3202" s="3"/>
      <c r="H3202" s="3"/>
      <c r="I3202" s="3"/>
    </row>
    <row r="3203" spans="1:9" x14ac:dyDescent="0.2">
      <c r="A3203" s="3"/>
      <c r="G3203" s="3"/>
      <c r="H3203" s="3"/>
      <c r="I3203" s="3"/>
    </row>
    <row r="3204" spans="1:9" x14ac:dyDescent="0.2">
      <c r="A3204" s="3"/>
      <c r="G3204" s="3"/>
      <c r="H3204" s="3"/>
      <c r="I3204" s="3"/>
    </row>
    <row r="3205" spans="1:9" x14ac:dyDescent="0.2">
      <c r="A3205" s="3"/>
      <c r="G3205" s="3"/>
      <c r="H3205" s="3"/>
      <c r="I3205" s="3"/>
    </row>
    <row r="3206" spans="1:9" x14ac:dyDescent="0.2">
      <c r="A3206" s="3"/>
      <c r="G3206" s="3"/>
      <c r="H3206" s="3"/>
      <c r="I3206" s="3"/>
    </row>
    <row r="3207" spans="1:9" x14ac:dyDescent="0.2">
      <c r="A3207" s="3"/>
      <c r="G3207" s="3"/>
      <c r="H3207" s="3"/>
      <c r="I3207" s="3"/>
    </row>
    <row r="3208" spans="1:9" x14ac:dyDescent="0.2">
      <c r="A3208" s="3"/>
      <c r="G3208" s="3"/>
      <c r="H3208" s="3"/>
      <c r="I3208" s="3"/>
    </row>
    <row r="3209" spans="1:9" x14ac:dyDescent="0.2">
      <c r="A3209" s="3"/>
      <c r="G3209" s="3"/>
      <c r="H3209" s="3"/>
      <c r="I3209" s="3"/>
    </row>
    <row r="3210" spans="1:9" x14ac:dyDescent="0.2">
      <c r="A3210" s="3"/>
      <c r="G3210" s="3"/>
      <c r="H3210" s="3"/>
      <c r="I3210" s="3"/>
    </row>
    <row r="3211" spans="1:9" x14ac:dyDescent="0.2">
      <c r="A3211" s="3"/>
      <c r="G3211" s="3"/>
      <c r="H3211" s="3"/>
      <c r="I3211" s="3"/>
    </row>
    <row r="3212" spans="1:9" x14ac:dyDescent="0.2">
      <c r="A3212" s="3"/>
      <c r="G3212" s="3"/>
      <c r="H3212" s="3"/>
      <c r="I3212" s="3"/>
    </row>
    <row r="3213" spans="1:9" x14ac:dyDescent="0.2">
      <c r="A3213" s="3"/>
      <c r="G3213" s="3"/>
      <c r="H3213" s="3"/>
      <c r="I3213" s="3"/>
    </row>
    <row r="3214" spans="1:9" x14ac:dyDescent="0.2">
      <c r="A3214" s="3"/>
      <c r="G3214" s="3"/>
      <c r="H3214" s="3"/>
      <c r="I3214" s="3"/>
    </row>
    <row r="3215" spans="1:9" x14ac:dyDescent="0.2">
      <c r="A3215" s="3"/>
      <c r="G3215" s="3"/>
      <c r="H3215" s="3"/>
      <c r="I3215" s="3"/>
    </row>
    <row r="3216" spans="1:9" x14ac:dyDescent="0.2">
      <c r="A3216" s="3"/>
      <c r="G3216" s="3"/>
      <c r="H3216" s="3"/>
      <c r="I3216" s="3"/>
    </row>
    <row r="3217" spans="1:9" x14ac:dyDescent="0.2">
      <c r="A3217" s="3"/>
      <c r="G3217" s="3"/>
      <c r="H3217" s="3"/>
      <c r="I3217" s="3"/>
    </row>
    <row r="3218" spans="1:9" x14ac:dyDescent="0.2">
      <c r="A3218" s="3"/>
      <c r="G3218" s="3"/>
      <c r="H3218" s="3"/>
      <c r="I3218" s="3"/>
    </row>
    <row r="3219" spans="1:9" x14ac:dyDescent="0.2">
      <c r="A3219" s="3"/>
      <c r="G3219" s="3"/>
      <c r="H3219" s="3"/>
      <c r="I3219" s="3"/>
    </row>
    <row r="3220" spans="1:9" x14ac:dyDescent="0.2">
      <c r="A3220" s="3"/>
      <c r="G3220" s="3"/>
      <c r="H3220" s="3"/>
      <c r="I3220" s="3"/>
    </row>
    <row r="3221" spans="1:9" x14ac:dyDescent="0.2">
      <c r="A3221" s="3"/>
      <c r="G3221" s="3"/>
      <c r="H3221" s="3"/>
      <c r="I3221" s="3"/>
    </row>
    <row r="3222" spans="1:9" x14ac:dyDescent="0.2">
      <c r="A3222" s="3"/>
      <c r="G3222" s="3"/>
      <c r="H3222" s="3"/>
      <c r="I3222" s="3"/>
    </row>
    <row r="3223" spans="1:9" x14ac:dyDescent="0.2">
      <c r="A3223" s="3"/>
      <c r="G3223" s="3"/>
      <c r="H3223" s="3"/>
      <c r="I3223" s="3"/>
    </row>
    <row r="3224" spans="1:9" x14ac:dyDescent="0.2">
      <c r="A3224" s="3"/>
      <c r="G3224" s="3"/>
      <c r="H3224" s="3"/>
      <c r="I3224" s="3"/>
    </row>
    <row r="3225" spans="1:9" x14ac:dyDescent="0.2">
      <c r="A3225" s="3"/>
      <c r="G3225" s="3"/>
      <c r="H3225" s="3"/>
      <c r="I3225" s="3"/>
    </row>
    <row r="3226" spans="1:9" x14ac:dyDescent="0.2">
      <c r="A3226" s="3"/>
      <c r="G3226" s="3"/>
      <c r="H3226" s="3"/>
      <c r="I3226" s="3"/>
    </row>
    <row r="3227" spans="1:9" x14ac:dyDescent="0.2">
      <c r="A3227" s="3"/>
      <c r="G3227" s="3"/>
      <c r="H3227" s="3"/>
      <c r="I3227" s="3"/>
    </row>
    <row r="3228" spans="1:9" x14ac:dyDescent="0.2">
      <c r="A3228" s="3"/>
      <c r="G3228" s="3"/>
      <c r="H3228" s="3"/>
      <c r="I3228" s="3"/>
    </row>
    <row r="3229" spans="1:9" x14ac:dyDescent="0.2">
      <c r="A3229" s="3"/>
      <c r="G3229" s="3"/>
      <c r="H3229" s="3"/>
      <c r="I3229" s="3"/>
    </row>
    <row r="3230" spans="1:9" x14ac:dyDescent="0.2">
      <c r="A3230" s="3"/>
      <c r="G3230" s="3"/>
      <c r="H3230" s="3"/>
      <c r="I3230" s="3"/>
    </row>
    <row r="3231" spans="1:9" x14ac:dyDescent="0.2">
      <c r="A3231" s="3"/>
      <c r="G3231" s="3"/>
      <c r="H3231" s="3"/>
      <c r="I3231" s="3"/>
    </row>
    <row r="3232" spans="1:9" x14ac:dyDescent="0.2">
      <c r="A3232" s="3"/>
      <c r="G3232" s="3"/>
      <c r="H3232" s="3"/>
      <c r="I3232" s="3"/>
    </row>
    <row r="3233" spans="1:9" x14ac:dyDescent="0.2">
      <c r="A3233" s="3"/>
      <c r="G3233" s="3"/>
      <c r="H3233" s="3"/>
      <c r="I3233" s="3"/>
    </row>
    <row r="3234" spans="1:9" x14ac:dyDescent="0.2">
      <c r="A3234" s="3"/>
      <c r="G3234" s="3"/>
      <c r="H3234" s="3"/>
      <c r="I3234" s="3"/>
    </row>
    <row r="3235" spans="1:9" x14ac:dyDescent="0.2">
      <c r="A3235" s="3"/>
      <c r="G3235" s="3"/>
      <c r="H3235" s="3"/>
      <c r="I3235" s="3"/>
    </row>
    <row r="3236" spans="1:9" x14ac:dyDescent="0.2">
      <c r="A3236" s="3"/>
      <c r="G3236" s="3"/>
      <c r="H3236" s="3"/>
      <c r="I3236" s="3"/>
    </row>
    <row r="3237" spans="1:9" x14ac:dyDescent="0.2">
      <c r="A3237" s="3"/>
      <c r="G3237" s="3"/>
      <c r="H3237" s="3"/>
      <c r="I3237" s="3"/>
    </row>
    <row r="3238" spans="1:9" x14ac:dyDescent="0.2">
      <c r="A3238" s="3"/>
      <c r="G3238" s="3"/>
      <c r="H3238" s="3"/>
      <c r="I3238" s="3"/>
    </row>
    <row r="3239" spans="1:9" x14ac:dyDescent="0.2">
      <c r="A3239" s="3"/>
      <c r="G3239" s="3"/>
      <c r="H3239" s="3"/>
      <c r="I3239" s="3"/>
    </row>
    <row r="3240" spans="1:9" x14ac:dyDescent="0.2">
      <c r="A3240" s="3"/>
      <c r="G3240" s="3"/>
      <c r="H3240" s="3"/>
      <c r="I3240" s="3"/>
    </row>
    <row r="3241" spans="1:9" x14ac:dyDescent="0.2">
      <c r="A3241" s="3"/>
      <c r="G3241" s="3"/>
      <c r="H3241" s="3"/>
      <c r="I3241" s="3"/>
    </row>
    <row r="3242" spans="1:9" x14ac:dyDescent="0.2">
      <c r="A3242" s="3"/>
      <c r="G3242" s="3"/>
      <c r="H3242" s="3"/>
      <c r="I3242" s="3"/>
    </row>
    <row r="3243" spans="1:9" x14ac:dyDescent="0.2">
      <c r="A3243" s="3"/>
      <c r="G3243" s="3"/>
      <c r="H3243" s="3"/>
      <c r="I3243" s="3"/>
    </row>
    <row r="3244" spans="1:9" x14ac:dyDescent="0.2">
      <c r="A3244" s="3"/>
      <c r="G3244" s="3"/>
      <c r="H3244" s="3"/>
      <c r="I3244" s="3"/>
    </row>
    <row r="3245" spans="1:9" x14ac:dyDescent="0.2">
      <c r="A3245" s="3"/>
      <c r="G3245" s="3"/>
      <c r="H3245" s="3"/>
      <c r="I3245" s="3"/>
    </row>
    <row r="3246" spans="1:9" x14ac:dyDescent="0.2">
      <c r="A3246" s="3"/>
      <c r="G3246" s="3"/>
      <c r="H3246" s="3"/>
      <c r="I3246" s="3"/>
    </row>
    <row r="3247" spans="1:9" x14ac:dyDescent="0.2">
      <c r="A3247" s="3"/>
      <c r="G3247" s="3"/>
      <c r="H3247" s="3"/>
      <c r="I3247" s="3"/>
    </row>
    <row r="3248" spans="1:9" x14ac:dyDescent="0.2">
      <c r="A3248" s="3"/>
      <c r="G3248" s="3"/>
      <c r="H3248" s="3"/>
      <c r="I3248" s="3"/>
    </row>
    <row r="3249" spans="1:9" x14ac:dyDescent="0.2">
      <c r="A3249" s="3"/>
      <c r="G3249" s="3"/>
      <c r="H3249" s="3"/>
      <c r="I3249" s="3"/>
    </row>
    <row r="3250" spans="1:9" x14ac:dyDescent="0.2">
      <c r="A3250" s="3"/>
      <c r="G3250" s="3"/>
      <c r="H3250" s="3"/>
      <c r="I3250" s="3"/>
    </row>
    <row r="3251" spans="1:9" x14ac:dyDescent="0.2">
      <c r="A3251" s="3"/>
      <c r="G3251" s="3"/>
      <c r="H3251" s="3"/>
      <c r="I3251" s="3"/>
    </row>
    <row r="3252" spans="1:9" x14ac:dyDescent="0.2">
      <c r="A3252" s="3"/>
      <c r="G3252" s="3"/>
      <c r="H3252" s="3"/>
      <c r="I3252" s="3"/>
    </row>
    <row r="3253" spans="1:9" x14ac:dyDescent="0.2">
      <c r="A3253" s="3"/>
      <c r="G3253" s="3"/>
      <c r="H3253" s="3"/>
      <c r="I3253" s="3"/>
    </row>
    <row r="3254" spans="1:9" x14ac:dyDescent="0.2">
      <c r="A3254" s="3"/>
      <c r="G3254" s="3"/>
      <c r="H3254" s="3"/>
      <c r="I3254" s="3"/>
    </row>
    <row r="3255" spans="1:9" x14ac:dyDescent="0.2">
      <c r="A3255" s="3"/>
      <c r="G3255" s="3"/>
      <c r="H3255" s="3"/>
      <c r="I3255" s="3"/>
    </row>
    <row r="3256" spans="1:9" x14ac:dyDescent="0.2">
      <c r="A3256" s="3"/>
      <c r="G3256" s="3"/>
      <c r="H3256" s="3"/>
      <c r="I3256" s="3"/>
    </row>
    <row r="3257" spans="1:9" x14ac:dyDescent="0.2">
      <c r="A3257" s="3"/>
      <c r="G3257" s="3"/>
      <c r="H3257" s="3"/>
      <c r="I3257" s="3"/>
    </row>
    <row r="3258" spans="1:9" x14ac:dyDescent="0.2">
      <c r="A3258" s="3"/>
      <c r="G3258" s="3"/>
      <c r="H3258" s="3"/>
      <c r="I3258" s="3"/>
    </row>
    <row r="3259" spans="1:9" x14ac:dyDescent="0.2">
      <c r="A3259" s="3"/>
      <c r="G3259" s="3"/>
      <c r="H3259" s="3"/>
      <c r="I3259" s="3"/>
    </row>
    <row r="3260" spans="1:9" x14ac:dyDescent="0.2">
      <c r="A3260" s="3"/>
      <c r="G3260" s="3"/>
      <c r="H3260" s="3"/>
      <c r="I3260" s="3"/>
    </row>
    <row r="3261" spans="1:9" x14ac:dyDescent="0.2">
      <c r="A3261" s="3"/>
      <c r="G3261" s="3"/>
      <c r="H3261" s="3"/>
      <c r="I3261" s="3"/>
    </row>
    <row r="3262" spans="1:9" x14ac:dyDescent="0.2">
      <c r="A3262" s="3"/>
      <c r="G3262" s="3"/>
      <c r="H3262" s="3"/>
      <c r="I3262" s="3"/>
    </row>
    <row r="3263" spans="1:9" x14ac:dyDescent="0.2">
      <c r="A3263" s="3"/>
      <c r="G3263" s="3"/>
      <c r="H3263" s="3"/>
      <c r="I3263" s="3"/>
    </row>
    <row r="3264" spans="1:9" x14ac:dyDescent="0.2">
      <c r="A3264" s="3"/>
      <c r="G3264" s="3"/>
      <c r="H3264" s="3"/>
      <c r="I3264" s="3"/>
    </row>
    <row r="3265" spans="1:9" x14ac:dyDescent="0.2">
      <c r="A3265" s="3"/>
      <c r="G3265" s="3"/>
      <c r="H3265" s="3"/>
      <c r="I3265" s="3"/>
    </row>
    <row r="3266" spans="1:9" x14ac:dyDescent="0.2">
      <c r="A3266" s="3"/>
      <c r="G3266" s="3"/>
      <c r="H3266" s="3"/>
      <c r="I3266" s="3"/>
    </row>
    <row r="3267" spans="1:9" x14ac:dyDescent="0.2">
      <c r="A3267" s="3"/>
      <c r="G3267" s="3"/>
      <c r="H3267" s="3"/>
      <c r="I3267" s="3"/>
    </row>
    <row r="3268" spans="1:9" x14ac:dyDescent="0.2">
      <c r="A3268" s="3"/>
      <c r="G3268" s="3"/>
      <c r="H3268" s="3"/>
      <c r="I3268" s="3"/>
    </row>
    <row r="3269" spans="1:9" x14ac:dyDescent="0.2">
      <c r="A3269" s="3"/>
      <c r="G3269" s="3"/>
      <c r="H3269" s="3"/>
      <c r="I3269" s="3"/>
    </row>
    <row r="3270" spans="1:9" x14ac:dyDescent="0.2">
      <c r="A3270" s="3"/>
      <c r="G3270" s="3"/>
      <c r="H3270" s="3"/>
      <c r="I3270" s="3"/>
    </row>
    <row r="3271" spans="1:9" x14ac:dyDescent="0.2">
      <c r="A3271" s="3"/>
      <c r="G3271" s="3"/>
      <c r="H3271" s="3"/>
      <c r="I3271" s="3"/>
    </row>
    <row r="3272" spans="1:9" x14ac:dyDescent="0.2">
      <c r="A3272" s="3"/>
      <c r="G3272" s="3"/>
      <c r="H3272" s="3"/>
      <c r="I3272" s="3"/>
    </row>
    <row r="3273" spans="1:9" x14ac:dyDescent="0.2">
      <c r="A3273" s="3"/>
      <c r="G3273" s="3"/>
      <c r="H3273" s="3"/>
      <c r="I3273" s="3"/>
    </row>
    <row r="3274" spans="1:9" x14ac:dyDescent="0.2">
      <c r="A3274" s="3"/>
      <c r="G3274" s="3"/>
      <c r="H3274" s="3"/>
      <c r="I3274" s="3"/>
    </row>
    <row r="3275" spans="1:9" x14ac:dyDescent="0.2">
      <c r="A3275" s="3"/>
      <c r="G3275" s="3"/>
      <c r="H3275" s="3"/>
      <c r="I3275" s="3"/>
    </row>
    <row r="3276" spans="1:9" x14ac:dyDescent="0.2">
      <c r="A3276" s="3"/>
      <c r="G3276" s="3"/>
      <c r="H3276" s="3"/>
      <c r="I3276" s="3"/>
    </row>
    <row r="3277" spans="1:9" x14ac:dyDescent="0.2">
      <c r="A3277" s="3"/>
      <c r="G3277" s="3"/>
      <c r="H3277" s="3"/>
      <c r="I3277" s="3"/>
    </row>
    <row r="3278" spans="1:9" x14ac:dyDescent="0.2">
      <c r="A3278" s="3"/>
      <c r="G3278" s="3"/>
      <c r="H3278" s="3"/>
      <c r="I3278" s="3"/>
    </row>
    <row r="3279" spans="1:9" x14ac:dyDescent="0.2">
      <c r="A3279" s="3"/>
      <c r="G3279" s="3"/>
      <c r="H3279" s="3"/>
      <c r="I3279" s="3"/>
    </row>
    <row r="3280" spans="1:9" x14ac:dyDescent="0.2">
      <c r="A3280" s="3"/>
      <c r="G3280" s="3"/>
      <c r="H3280" s="3"/>
      <c r="I3280" s="3"/>
    </row>
    <row r="3281" spans="1:9" x14ac:dyDescent="0.2">
      <c r="A3281" s="3"/>
      <c r="G3281" s="3"/>
      <c r="H3281" s="3"/>
      <c r="I3281" s="3"/>
    </row>
    <row r="3282" spans="1:9" x14ac:dyDescent="0.2">
      <c r="A3282" s="3"/>
      <c r="G3282" s="3"/>
      <c r="H3282" s="3"/>
      <c r="I3282" s="3"/>
    </row>
    <row r="3283" spans="1:9" x14ac:dyDescent="0.2">
      <c r="A3283" s="3"/>
      <c r="G3283" s="3"/>
      <c r="H3283" s="3"/>
      <c r="I3283" s="3"/>
    </row>
    <row r="3284" spans="1:9" x14ac:dyDescent="0.2">
      <c r="A3284" s="3"/>
      <c r="G3284" s="3"/>
      <c r="H3284" s="3"/>
      <c r="I3284" s="3"/>
    </row>
    <row r="3285" spans="1:9" x14ac:dyDescent="0.2">
      <c r="A3285" s="3"/>
      <c r="G3285" s="3"/>
      <c r="H3285" s="3"/>
      <c r="I3285" s="3"/>
    </row>
    <row r="3286" spans="1:9" x14ac:dyDescent="0.2">
      <c r="A3286" s="3"/>
      <c r="G3286" s="3"/>
      <c r="H3286" s="3"/>
      <c r="I3286" s="3"/>
    </row>
    <row r="3287" spans="1:9" x14ac:dyDescent="0.2">
      <c r="A3287" s="3"/>
      <c r="G3287" s="3"/>
      <c r="H3287" s="3"/>
      <c r="I3287" s="3"/>
    </row>
    <row r="3288" spans="1:9" x14ac:dyDescent="0.2">
      <c r="A3288" s="3"/>
      <c r="G3288" s="3"/>
      <c r="H3288" s="3"/>
      <c r="I3288" s="3"/>
    </row>
    <row r="3289" spans="1:9" x14ac:dyDescent="0.2">
      <c r="A3289" s="3"/>
      <c r="G3289" s="3"/>
      <c r="H3289" s="3"/>
      <c r="I3289" s="3"/>
    </row>
    <row r="3290" spans="1:9" x14ac:dyDescent="0.2">
      <c r="A3290" s="3"/>
      <c r="G3290" s="3"/>
      <c r="H3290" s="3"/>
      <c r="I3290" s="3"/>
    </row>
    <row r="3291" spans="1:9" x14ac:dyDescent="0.2">
      <c r="A3291" s="3"/>
      <c r="G3291" s="3"/>
      <c r="H3291" s="3"/>
      <c r="I3291" s="3"/>
    </row>
    <row r="3292" spans="1:9" x14ac:dyDescent="0.2">
      <c r="A3292" s="3"/>
      <c r="G3292" s="3"/>
      <c r="H3292" s="3"/>
      <c r="I3292" s="3"/>
    </row>
    <row r="3293" spans="1:9" x14ac:dyDescent="0.2">
      <c r="A3293" s="3"/>
      <c r="G3293" s="3"/>
      <c r="H3293" s="3"/>
      <c r="I3293" s="3"/>
    </row>
    <row r="3294" spans="1:9" x14ac:dyDescent="0.2">
      <c r="A3294" s="3"/>
      <c r="G3294" s="3"/>
      <c r="H3294" s="3"/>
      <c r="I3294" s="3"/>
    </row>
    <row r="3295" spans="1:9" x14ac:dyDescent="0.2">
      <c r="A3295" s="3"/>
      <c r="G3295" s="3"/>
      <c r="H3295" s="3"/>
      <c r="I3295" s="3"/>
    </row>
    <row r="3296" spans="1:9" x14ac:dyDescent="0.2">
      <c r="A3296" s="3"/>
      <c r="G3296" s="3"/>
      <c r="H3296" s="3"/>
      <c r="I3296" s="3"/>
    </row>
    <row r="3297" spans="1:9" x14ac:dyDescent="0.2">
      <c r="A3297" s="3"/>
      <c r="G3297" s="3"/>
      <c r="H3297" s="3"/>
      <c r="I3297" s="3"/>
    </row>
    <row r="3298" spans="1:9" x14ac:dyDescent="0.2">
      <c r="A3298" s="3"/>
      <c r="G3298" s="3"/>
      <c r="H3298" s="3"/>
      <c r="I3298" s="3"/>
    </row>
    <row r="3299" spans="1:9" x14ac:dyDescent="0.2">
      <c r="A3299" s="3"/>
      <c r="G3299" s="3"/>
      <c r="H3299" s="3"/>
      <c r="I3299" s="3"/>
    </row>
    <row r="3300" spans="1:9" x14ac:dyDescent="0.2">
      <c r="A3300" s="3"/>
      <c r="G3300" s="3"/>
      <c r="H3300" s="3"/>
      <c r="I3300" s="3"/>
    </row>
    <row r="3301" spans="1:9" x14ac:dyDescent="0.2">
      <c r="A3301" s="3"/>
      <c r="G3301" s="3"/>
      <c r="H3301" s="3"/>
      <c r="I3301" s="3"/>
    </row>
    <row r="3302" spans="1:9" x14ac:dyDescent="0.2">
      <c r="A3302" s="3"/>
      <c r="G3302" s="3"/>
      <c r="H3302" s="3"/>
      <c r="I3302" s="3"/>
    </row>
    <row r="3303" spans="1:9" x14ac:dyDescent="0.2">
      <c r="A3303" s="3"/>
      <c r="G3303" s="3"/>
      <c r="H3303" s="3"/>
      <c r="I3303" s="3"/>
    </row>
    <row r="3304" spans="1:9" x14ac:dyDescent="0.2">
      <c r="A3304" s="3"/>
      <c r="G3304" s="3"/>
      <c r="H3304" s="3"/>
      <c r="I3304" s="3"/>
    </row>
    <row r="3305" spans="1:9" x14ac:dyDescent="0.2">
      <c r="A3305" s="3"/>
      <c r="G3305" s="3"/>
      <c r="H3305" s="3"/>
      <c r="I3305" s="3"/>
    </row>
    <row r="3306" spans="1:9" x14ac:dyDescent="0.2">
      <c r="A3306" s="3"/>
      <c r="G3306" s="3"/>
      <c r="H3306" s="3"/>
      <c r="I3306" s="3"/>
    </row>
    <row r="3307" spans="1:9" x14ac:dyDescent="0.2">
      <c r="A3307" s="3"/>
      <c r="G3307" s="3"/>
      <c r="H3307" s="3"/>
      <c r="I3307" s="3"/>
    </row>
    <row r="3308" spans="1:9" x14ac:dyDescent="0.2">
      <c r="A3308" s="3"/>
      <c r="G3308" s="3"/>
      <c r="H3308" s="3"/>
      <c r="I3308" s="3"/>
    </row>
    <row r="3309" spans="1:9" x14ac:dyDescent="0.2">
      <c r="A3309" s="3"/>
      <c r="G3309" s="3"/>
      <c r="H3309" s="3"/>
      <c r="I3309" s="3"/>
    </row>
    <row r="3310" spans="1:9" x14ac:dyDescent="0.2">
      <c r="A3310" s="3"/>
      <c r="G3310" s="3"/>
      <c r="H3310" s="3"/>
      <c r="I3310" s="3"/>
    </row>
    <row r="3311" spans="1:9" x14ac:dyDescent="0.2">
      <c r="A3311" s="3"/>
      <c r="G3311" s="3"/>
      <c r="H3311" s="3"/>
      <c r="I3311" s="3"/>
    </row>
    <row r="3312" spans="1:9" x14ac:dyDescent="0.2">
      <c r="A3312" s="3"/>
      <c r="G3312" s="3"/>
      <c r="H3312" s="3"/>
      <c r="I3312" s="3"/>
    </row>
    <row r="3313" spans="1:9" x14ac:dyDescent="0.2">
      <c r="A3313" s="3"/>
      <c r="G3313" s="3"/>
      <c r="H3313" s="3"/>
      <c r="I3313" s="3"/>
    </row>
    <row r="3314" spans="1:9" x14ac:dyDescent="0.2">
      <c r="A3314" s="3"/>
      <c r="G3314" s="3"/>
      <c r="H3314" s="3"/>
      <c r="I3314" s="3"/>
    </row>
    <row r="3315" spans="1:9" x14ac:dyDescent="0.2">
      <c r="A3315" s="3"/>
      <c r="G3315" s="3"/>
      <c r="H3315" s="3"/>
      <c r="I3315" s="3"/>
    </row>
    <row r="3316" spans="1:9" x14ac:dyDescent="0.2">
      <c r="A3316" s="3"/>
      <c r="G3316" s="3"/>
      <c r="H3316" s="3"/>
      <c r="I3316" s="3"/>
    </row>
    <row r="3317" spans="1:9" x14ac:dyDescent="0.2">
      <c r="A3317" s="3"/>
      <c r="G3317" s="3"/>
      <c r="H3317" s="3"/>
      <c r="I3317" s="3"/>
    </row>
    <row r="3318" spans="1:9" x14ac:dyDescent="0.2">
      <c r="A3318" s="3"/>
      <c r="G3318" s="3"/>
      <c r="H3318" s="3"/>
      <c r="I3318" s="3"/>
    </row>
    <row r="3319" spans="1:9" x14ac:dyDescent="0.2">
      <c r="A3319" s="3"/>
      <c r="G3319" s="3"/>
      <c r="H3319" s="3"/>
      <c r="I3319" s="3"/>
    </row>
    <row r="3320" spans="1:9" x14ac:dyDescent="0.2">
      <c r="A3320" s="3"/>
      <c r="G3320" s="3"/>
      <c r="H3320" s="3"/>
      <c r="I3320" s="3"/>
    </row>
    <row r="3321" spans="1:9" x14ac:dyDescent="0.2">
      <c r="A3321" s="3"/>
      <c r="G3321" s="3"/>
      <c r="H3321" s="3"/>
      <c r="I3321" s="3"/>
    </row>
    <row r="3322" spans="1:9" x14ac:dyDescent="0.2">
      <c r="A3322" s="3"/>
      <c r="G3322" s="3"/>
      <c r="H3322" s="3"/>
      <c r="I3322" s="3"/>
    </row>
    <row r="3323" spans="1:9" x14ac:dyDescent="0.2">
      <c r="A3323" s="3"/>
      <c r="G3323" s="3"/>
      <c r="H3323" s="3"/>
      <c r="I3323" s="3"/>
    </row>
    <row r="3324" spans="1:9" x14ac:dyDescent="0.2">
      <c r="A3324" s="3"/>
      <c r="G3324" s="3"/>
      <c r="H3324" s="3"/>
      <c r="I3324" s="3"/>
    </row>
    <row r="3325" spans="1:9" x14ac:dyDescent="0.2">
      <c r="A3325" s="3"/>
      <c r="G3325" s="3"/>
      <c r="H3325" s="3"/>
      <c r="I3325" s="3"/>
    </row>
    <row r="3326" spans="1:9" x14ac:dyDescent="0.2">
      <c r="A3326" s="3"/>
      <c r="G3326" s="3"/>
      <c r="H3326" s="3"/>
      <c r="I3326" s="3"/>
    </row>
    <row r="3327" spans="1:9" x14ac:dyDescent="0.2">
      <c r="A3327" s="3"/>
      <c r="G3327" s="3"/>
      <c r="H3327" s="3"/>
      <c r="I3327" s="3"/>
    </row>
    <row r="3328" spans="1:9" x14ac:dyDescent="0.2">
      <c r="A3328" s="3"/>
      <c r="G3328" s="3"/>
      <c r="H3328" s="3"/>
      <c r="I3328" s="3"/>
    </row>
    <row r="3329" spans="1:9" x14ac:dyDescent="0.2">
      <c r="A3329" s="3"/>
      <c r="G3329" s="3"/>
      <c r="H3329" s="3"/>
      <c r="I3329" s="3"/>
    </row>
    <row r="3330" spans="1:9" x14ac:dyDescent="0.2">
      <c r="A3330" s="3"/>
      <c r="G3330" s="3"/>
      <c r="H3330" s="3"/>
      <c r="I3330" s="3"/>
    </row>
    <row r="3331" spans="1:9" x14ac:dyDescent="0.2">
      <c r="A3331" s="3"/>
      <c r="G3331" s="3"/>
      <c r="H3331" s="3"/>
      <c r="I3331" s="3"/>
    </row>
    <row r="3332" spans="1:9" x14ac:dyDescent="0.2">
      <c r="A3332" s="3"/>
      <c r="G3332" s="3"/>
      <c r="H3332" s="3"/>
      <c r="I3332" s="3"/>
    </row>
    <row r="3333" spans="1:9" x14ac:dyDescent="0.2">
      <c r="A3333" s="3"/>
      <c r="G3333" s="3"/>
      <c r="H3333" s="3"/>
      <c r="I3333" s="3"/>
    </row>
    <row r="3334" spans="1:9" x14ac:dyDescent="0.2">
      <c r="A3334" s="3"/>
      <c r="G3334" s="3"/>
      <c r="H3334" s="3"/>
      <c r="I3334" s="3"/>
    </row>
    <row r="3335" spans="1:9" x14ac:dyDescent="0.2">
      <c r="A3335" s="3"/>
      <c r="G3335" s="3"/>
      <c r="H3335" s="3"/>
      <c r="I3335" s="3"/>
    </row>
    <row r="3336" spans="1:9" x14ac:dyDescent="0.2">
      <c r="A3336" s="3"/>
      <c r="G3336" s="3"/>
      <c r="H3336" s="3"/>
      <c r="I3336" s="3"/>
    </row>
    <row r="3337" spans="1:9" x14ac:dyDescent="0.2">
      <c r="A3337" s="3"/>
      <c r="G3337" s="3"/>
      <c r="H3337" s="3"/>
      <c r="I3337" s="3"/>
    </row>
    <row r="3338" spans="1:9" x14ac:dyDescent="0.2">
      <c r="A3338" s="3"/>
      <c r="G3338" s="3"/>
      <c r="H3338" s="3"/>
      <c r="I3338" s="3"/>
    </row>
    <row r="3339" spans="1:9" x14ac:dyDescent="0.2">
      <c r="A3339" s="3"/>
      <c r="G3339" s="3"/>
      <c r="H3339" s="3"/>
      <c r="I3339" s="3"/>
    </row>
    <row r="3340" spans="1:9" x14ac:dyDescent="0.2">
      <c r="A3340" s="3"/>
      <c r="G3340" s="3"/>
      <c r="H3340" s="3"/>
      <c r="I3340" s="3"/>
    </row>
    <row r="3341" spans="1:9" x14ac:dyDescent="0.2">
      <c r="A3341" s="3"/>
      <c r="G3341" s="3"/>
      <c r="H3341" s="3"/>
      <c r="I3341" s="3"/>
    </row>
    <row r="3342" spans="1:9" x14ac:dyDescent="0.2">
      <c r="A3342" s="3"/>
      <c r="G3342" s="3"/>
      <c r="H3342" s="3"/>
      <c r="I3342" s="3"/>
    </row>
    <row r="3343" spans="1:9" x14ac:dyDescent="0.2">
      <c r="A3343" s="3"/>
      <c r="G3343" s="3"/>
      <c r="H3343" s="3"/>
      <c r="I3343" s="3"/>
    </row>
    <row r="3344" spans="1:9" x14ac:dyDescent="0.2">
      <c r="A3344" s="3"/>
      <c r="G3344" s="3"/>
      <c r="H3344" s="3"/>
      <c r="I3344" s="3"/>
    </row>
    <row r="3345" spans="1:9" x14ac:dyDescent="0.2">
      <c r="A3345" s="3"/>
      <c r="G3345" s="3"/>
      <c r="H3345" s="3"/>
      <c r="I3345" s="3"/>
    </row>
    <row r="3346" spans="1:9" x14ac:dyDescent="0.2">
      <c r="A3346" s="3"/>
      <c r="G3346" s="3"/>
      <c r="H3346" s="3"/>
      <c r="I3346" s="3"/>
    </row>
    <row r="3347" spans="1:9" x14ac:dyDescent="0.2">
      <c r="A3347" s="3"/>
      <c r="G3347" s="3"/>
      <c r="H3347" s="3"/>
      <c r="I3347" s="3"/>
    </row>
    <row r="3348" spans="1:9" x14ac:dyDescent="0.2">
      <c r="A3348" s="3"/>
      <c r="G3348" s="3"/>
      <c r="H3348" s="3"/>
      <c r="I3348" s="3"/>
    </row>
    <row r="3349" spans="1:9" x14ac:dyDescent="0.2">
      <c r="A3349" s="3"/>
      <c r="G3349" s="3"/>
      <c r="H3349" s="3"/>
      <c r="I3349" s="3"/>
    </row>
    <row r="3350" spans="1:9" x14ac:dyDescent="0.2">
      <c r="A3350" s="3"/>
      <c r="G3350" s="3"/>
      <c r="H3350" s="3"/>
      <c r="I3350" s="3"/>
    </row>
    <row r="3351" spans="1:9" x14ac:dyDescent="0.2">
      <c r="A3351" s="3"/>
      <c r="G3351" s="3"/>
      <c r="H3351" s="3"/>
      <c r="I3351" s="3"/>
    </row>
    <row r="3352" spans="1:9" x14ac:dyDescent="0.2">
      <c r="A3352" s="3"/>
      <c r="G3352" s="3"/>
      <c r="H3352" s="3"/>
      <c r="I3352" s="3"/>
    </row>
    <row r="3353" spans="1:9" x14ac:dyDescent="0.2">
      <c r="A3353" s="3"/>
      <c r="G3353" s="3"/>
      <c r="H3353" s="3"/>
      <c r="I3353" s="3"/>
    </row>
    <row r="3354" spans="1:9" x14ac:dyDescent="0.2">
      <c r="A3354" s="3"/>
      <c r="G3354" s="3"/>
      <c r="H3354" s="3"/>
      <c r="I3354" s="3"/>
    </row>
    <row r="3355" spans="1:9" x14ac:dyDescent="0.2">
      <c r="A3355" s="3"/>
      <c r="G3355" s="3"/>
      <c r="H3355" s="3"/>
      <c r="I3355" s="3"/>
    </row>
    <row r="3356" spans="1:9" x14ac:dyDescent="0.2">
      <c r="A3356" s="3"/>
      <c r="G3356" s="3"/>
      <c r="H3356" s="3"/>
      <c r="I3356" s="3"/>
    </row>
    <row r="3357" spans="1:9" x14ac:dyDescent="0.2">
      <c r="A3357" s="3"/>
      <c r="G3357" s="3"/>
      <c r="H3357" s="3"/>
      <c r="I3357" s="3"/>
    </row>
    <row r="3358" spans="1:9" x14ac:dyDescent="0.2">
      <c r="A3358" s="3"/>
      <c r="G3358" s="3"/>
      <c r="H3358" s="3"/>
      <c r="I3358" s="3"/>
    </row>
    <row r="3359" spans="1:9" x14ac:dyDescent="0.2">
      <c r="A3359" s="3"/>
      <c r="G3359" s="3"/>
      <c r="H3359" s="3"/>
      <c r="I3359" s="3"/>
    </row>
    <row r="3360" spans="1:9" x14ac:dyDescent="0.2">
      <c r="A3360" s="3"/>
      <c r="G3360" s="3"/>
      <c r="H3360" s="3"/>
      <c r="I3360" s="3"/>
    </row>
    <row r="3361" spans="1:9" x14ac:dyDescent="0.2">
      <c r="A3361" s="3"/>
      <c r="G3361" s="3"/>
      <c r="H3361" s="3"/>
      <c r="I3361" s="3"/>
    </row>
    <row r="3362" spans="1:9" x14ac:dyDescent="0.2">
      <c r="A3362" s="3"/>
      <c r="G3362" s="3"/>
      <c r="H3362" s="3"/>
      <c r="I3362" s="3"/>
    </row>
    <row r="3363" spans="1:9" x14ac:dyDescent="0.2">
      <c r="A3363" s="3"/>
      <c r="G3363" s="3"/>
      <c r="H3363" s="3"/>
      <c r="I3363" s="3"/>
    </row>
    <row r="3364" spans="1:9" x14ac:dyDescent="0.2">
      <c r="A3364" s="3"/>
      <c r="G3364" s="3"/>
      <c r="H3364" s="3"/>
      <c r="I3364" s="3"/>
    </row>
    <row r="3365" spans="1:9" x14ac:dyDescent="0.2">
      <c r="A3365" s="3"/>
      <c r="G3365" s="3"/>
      <c r="H3365" s="3"/>
      <c r="I3365" s="3"/>
    </row>
    <row r="3366" spans="1:9" x14ac:dyDescent="0.2">
      <c r="A3366" s="3"/>
      <c r="G3366" s="3"/>
      <c r="H3366" s="3"/>
      <c r="I3366" s="3"/>
    </row>
    <row r="3367" spans="1:9" x14ac:dyDescent="0.2">
      <c r="A3367" s="3"/>
      <c r="G3367" s="3"/>
      <c r="H3367" s="3"/>
      <c r="I3367" s="3"/>
    </row>
    <row r="3368" spans="1:9" x14ac:dyDescent="0.2">
      <c r="A3368" s="3"/>
      <c r="G3368" s="3"/>
      <c r="H3368" s="3"/>
      <c r="I3368" s="3"/>
    </row>
    <row r="3369" spans="1:9" x14ac:dyDescent="0.2">
      <c r="A3369" s="3"/>
      <c r="G3369" s="3"/>
      <c r="H3369" s="3"/>
      <c r="I3369" s="3"/>
    </row>
    <row r="3370" spans="1:9" x14ac:dyDescent="0.2">
      <c r="A3370" s="3"/>
      <c r="G3370" s="3"/>
      <c r="H3370" s="3"/>
      <c r="I3370" s="3"/>
    </row>
    <row r="3371" spans="1:9" x14ac:dyDescent="0.2">
      <c r="A3371" s="3"/>
      <c r="G3371" s="3"/>
      <c r="H3371" s="3"/>
      <c r="I3371" s="3"/>
    </row>
    <row r="3372" spans="1:9" x14ac:dyDescent="0.2">
      <c r="A3372" s="3"/>
      <c r="G3372" s="3"/>
      <c r="H3372" s="3"/>
      <c r="I3372" s="3"/>
    </row>
    <row r="3373" spans="1:9" x14ac:dyDescent="0.2">
      <c r="A3373" s="3"/>
      <c r="G3373" s="3"/>
      <c r="H3373" s="3"/>
      <c r="I3373" s="3"/>
    </row>
    <row r="3374" spans="1:9" x14ac:dyDescent="0.2">
      <c r="A3374" s="3"/>
      <c r="G3374" s="3"/>
      <c r="H3374" s="3"/>
      <c r="I3374" s="3"/>
    </row>
    <row r="3375" spans="1:9" x14ac:dyDescent="0.2">
      <c r="A3375" s="3"/>
      <c r="G3375" s="3"/>
      <c r="H3375" s="3"/>
      <c r="I3375" s="3"/>
    </row>
    <row r="3376" spans="1:9" x14ac:dyDescent="0.2">
      <c r="A3376" s="3"/>
      <c r="G3376" s="3"/>
      <c r="H3376" s="3"/>
      <c r="I3376" s="3"/>
    </row>
    <row r="3377" spans="1:9" x14ac:dyDescent="0.2">
      <c r="A3377" s="3"/>
      <c r="G3377" s="3"/>
      <c r="H3377" s="3"/>
      <c r="I3377" s="3"/>
    </row>
    <row r="3378" spans="1:9" x14ac:dyDescent="0.2">
      <c r="A3378" s="3"/>
      <c r="G3378" s="3"/>
      <c r="H3378" s="3"/>
      <c r="I3378" s="3"/>
    </row>
    <row r="3379" spans="1:9" x14ac:dyDescent="0.2">
      <c r="A3379" s="3"/>
      <c r="G3379" s="3"/>
      <c r="H3379" s="3"/>
      <c r="I3379" s="3"/>
    </row>
    <row r="3380" spans="1:9" x14ac:dyDescent="0.2">
      <c r="A3380" s="3"/>
      <c r="G3380" s="3"/>
      <c r="H3380" s="3"/>
      <c r="I3380" s="3"/>
    </row>
    <row r="3381" spans="1:9" x14ac:dyDescent="0.2">
      <c r="A3381" s="3"/>
      <c r="G3381" s="3"/>
      <c r="H3381" s="3"/>
      <c r="I3381" s="3"/>
    </row>
    <row r="3382" spans="1:9" x14ac:dyDescent="0.2">
      <c r="A3382" s="3"/>
      <c r="G3382" s="3"/>
      <c r="H3382" s="3"/>
      <c r="I3382" s="3"/>
    </row>
    <row r="3383" spans="1:9" x14ac:dyDescent="0.2">
      <c r="A3383" s="3"/>
      <c r="G3383" s="3"/>
      <c r="H3383" s="3"/>
      <c r="I3383" s="3"/>
    </row>
    <row r="3384" spans="1:9" x14ac:dyDescent="0.2">
      <c r="A3384" s="3"/>
      <c r="G3384" s="3"/>
      <c r="H3384" s="3"/>
      <c r="I3384" s="3"/>
    </row>
    <row r="3385" spans="1:9" x14ac:dyDescent="0.2">
      <c r="A3385" s="3"/>
      <c r="G3385" s="3"/>
      <c r="H3385" s="3"/>
      <c r="I3385" s="3"/>
    </row>
    <row r="3386" spans="1:9" x14ac:dyDescent="0.2">
      <c r="A3386" s="3"/>
      <c r="G3386" s="3"/>
      <c r="H3386" s="3"/>
      <c r="I3386" s="3"/>
    </row>
    <row r="3387" spans="1:9" x14ac:dyDescent="0.2">
      <c r="A3387" s="3"/>
      <c r="G3387" s="3"/>
      <c r="H3387" s="3"/>
      <c r="I3387" s="3"/>
    </row>
    <row r="3388" spans="1:9" x14ac:dyDescent="0.2">
      <c r="A3388" s="3"/>
      <c r="G3388" s="3"/>
      <c r="H3388" s="3"/>
      <c r="I3388" s="3"/>
    </row>
    <row r="3389" spans="1:9" x14ac:dyDescent="0.2">
      <c r="A3389" s="3"/>
      <c r="G3389" s="3"/>
      <c r="H3389" s="3"/>
      <c r="I3389" s="3"/>
    </row>
    <row r="3390" spans="1:9" x14ac:dyDescent="0.2">
      <c r="A3390" s="3"/>
      <c r="G3390" s="3"/>
      <c r="H3390" s="3"/>
      <c r="I3390" s="3"/>
    </row>
    <row r="3391" spans="1:9" x14ac:dyDescent="0.2">
      <c r="A3391" s="3"/>
      <c r="G3391" s="3"/>
      <c r="H3391" s="3"/>
      <c r="I3391" s="3"/>
    </row>
    <row r="3392" spans="1:9" x14ac:dyDescent="0.2">
      <c r="A3392" s="3"/>
      <c r="G3392" s="3"/>
      <c r="H3392" s="3"/>
      <c r="I3392" s="3"/>
    </row>
    <row r="3393" spans="1:9" x14ac:dyDescent="0.2">
      <c r="A3393" s="3"/>
      <c r="G3393" s="3"/>
      <c r="H3393" s="3"/>
      <c r="I3393" s="3"/>
    </row>
    <row r="3394" spans="1:9" x14ac:dyDescent="0.2">
      <c r="A3394" s="3"/>
      <c r="G3394" s="3"/>
      <c r="H3394" s="3"/>
      <c r="I3394" s="3"/>
    </row>
    <row r="3395" spans="1:9" x14ac:dyDescent="0.2">
      <c r="A3395" s="3"/>
      <c r="G3395" s="3"/>
      <c r="H3395" s="3"/>
      <c r="I3395" s="3"/>
    </row>
    <row r="3396" spans="1:9" x14ac:dyDescent="0.2">
      <c r="A3396" s="3"/>
      <c r="G3396" s="3"/>
      <c r="H3396" s="3"/>
      <c r="I3396" s="3"/>
    </row>
    <row r="3397" spans="1:9" x14ac:dyDescent="0.2">
      <c r="A3397" s="3"/>
      <c r="G3397" s="3"/>
      <c r="H3397" s="3"/>
      <c r="I3397" s="3"/>
    </row>
    <row r="3398" spans="1:9" x14ac:dyDescent="0.2">
      <c r="A3398" s="3"/>
      <c r="G3398" s="3"/>
      <c r="H3398" s="3"/>
      <c r="I3398" s="3"/>
    </row>
    <row r="3399" spans="1:9" x14ac:dyDescent="0.2">
      <c r="A3399" s="3"/>
      <c r="G3399" s="3"/>
      <c r="H3399" s="3"/>
      <c r="I3399" s="3"/>
    </row>
    <row r="3400" spans="1:9" x14ac:dyDescent="0.2">
      <c r="A3400" s="3"/>
      <c r="G3400" s="3"/>
      <c r="H3400" s="3"/>
      <c r="I3400" s="3"/>
    </row>
    <row r="3401" spans="1:9" x14ac:dyDescent="0.2">
      <c r="A3401" s="3"/>
      <c r="G3401" s="3"/>
      <c r="H3401" s="3"/>
      <c r="I3401" s="3"/>
    </row>
    <row r="3402" spans="1:9" x14ac:dyDescent="0.2">
      <c r="A3402" s="3"/>
      <c r="G3402" s="3"/>
      <c r="H3402" s="3"/>
      <c r="I3402" s="3"/>
    </row>
    <row r="3403" spans="1:9" x14ac:dyDescent="0.2">
      <c r="A3403" s="3"/>
      <c r="G3403" s="3"/>
      <c r="H3403" s="3"/>
      <c r="I3403" s="3"/>
    </row>
    <row r="3404" spans="1:9" x14ac:dyDescent="0.2">
      <c r="A3404" s="3"/>
      <c r="G3404" s="3"/>
      <c r="H3404" s="3"/>
      <c r="I3404" s="3"/>
    </row>
    <row r="3405" spans="1:9" x14ac:dyDescent="0.2">
      <c r="A3405" s="3"/>
      <c r="G3405" s="3"/>
      <c r="H3405" s="3"/>
      <c r="I3405" s="3"/>
    </row>
    <row r="3406" spans="1:9" x14ac:dyDescent="0.2">
      <c r="A3406" s="3"/>
      <c r="G3406" s="3"/>
      <c r="H3406" s="3"/>
      <c r="I3406" s="3"/>
    </row>
    <row r="3407" spans="1:9" x14ac:dyDescent="0.2">
      <c r="A3407" s="3"/>
      <c r="G3407" s="3"/>
      <c r="H3407" s="3"/>
      <c r="I3407" s="3"/>
    </row>
    <row r="3408" spans="1:9" x14ac:dyDescent="0.2">
      <c r="A3408" s="3"/>
      <c r="G3408" s="3"/>
      <c r="H3408" s="3"/>
      <c r="I3408" s="3"/>
    </row>
    <row r="3409" spans="1:9" x14ac:dyDescent="0.2">
      <c r="A3409" s="3"/>
      <c r="G3409" s="3"/>
      <c r="H3409" s="3"/>
      <c r="I3409" s="3"/>
    </row>
    <row r="3410" spans="1:9" x14ac:dyDescent="0.2">
      <c r="A3410" s="3"/>
      <c r="G3410" s="3"/>
      <c r="H3410" s="3"/>
      <c r="I3410" s="3"/>
    </row>
    <row r="3411" spans="1:9" x14ac:dyDescent="0.2">
      <c r="A3411" s="3"/>
      <c r="G3411" s="3"/>
      <c r="H3411" s="3"/>
      <c r="I3411" s="3"/>
    </row>
    <row r="3412" spans="1:9" x14ac:dyDescent="0.2">
      <c r="A3412" s="3"/>
      <c r="G3412" s="3"/>
      <c r="H3412" s="3"/>
      <c r="I3412" s="3"/>
    </row>
    <row r="3413" spans="1:9" x14ac:dyDescent="0.2">
      <c r="A3413" s="3"/>
      <c r="G3413" s="3"/>
      <c r="H3413" s="3"/>
      <c r="I3413" s="3"/>
    </row>
    <row r="3414" spans="1:9" x14ac:dyDescent="0.2">
      <c r="A3414" s="3"/>
      <c r="G3414" s="3"/>
      <c r="H3414" s="3"/>
      <c r="I3414" s="3"/>
    </row>
    <row r="3415" spans="1:9" x14ac:dyDescent="0.2">
      <c r="A3415" s="3"/>
      <c r="G3415" s="3"/>
      <c r="H3415" s="3"/>
      <c r="I3415" s="3"/>
    </row>
    <row r="3416" spans="1:9" x14ac:dyDescent="0.2">
      <c r="A3416" s="3"/>
      <c r="G3416" s="3"/>
      <c r="H3416" s="3"/>
      <c r="I3416" s="3"/>
    </row>
    <row r="3417" spans="1:9" x14ac:dyDescent="0.2">
      <c r="A3417" s="3"/>
      <c r="G3417" s="3"/>
      <c r="H3417" s="3"/>
      <c r="I3417" s="3"/>
    </row>
    <row r="3418" spans="1:9" x14ac:dyDescent="0.2">
      <c r="A3418" s="3"/>
      <c r="G3418" s="3"/>
      <c r="H3418" s="3"/>
      <c r="I3418" s="3"/>
    </row>
    <row r="3419" spans="1:9" x14ac:dyDescent="0.2">
      <c r="A3419" s="3"/>
      <c r="G3419" s="3"/>
      <c r="H3419" s="3"/>
      <c r="I3419" s="3"/>
    </row>
    <row r="3420" spans="1:9" x14ac:dyDescent="0.2">
      <c r="A3420" s="3"/>
      <c r="G3420" s="3"/>
      <c r="H3420" s="3"/>
      <c r="I3420" s="3"/>
    </row>
    <row r="3421" spans="1:9" x14ac:dyDescent="0.2">
      <c r="A3421" s="3"/>
      <c r="G3421" s="3"/>
      <c r="H3421" s="3"/>
      <c r="I3421" s="3"/>
    </row>
    <row r="3422" spans="1:9" x14ac:dyDescent="0.2">
      <c r="A3422" s="3"/>
      <c r="G3422" s="3"/>
      <c r="H3422" s="3"/>
      <c r="I3422" s="3"/>
    </row>
    <row r="3423" spans="1:9" x14ac:dyDescent="0.2">
      <c r="A3423" s="3"/>
      <c r="G3423" s="3"/>
      <c r="H3423" s="3"/>
      <c r="I3423" s="3"/>
    </row>
    <row r="3424" spans="1:9" x14ac:dyDescent="0.2">
      <c r="A3424" s="3"/>
      <c r="G3424" s="3"/>
      <c r="H3424" s="3"/>
      <c r="I3424" s="3"/>
    </row>
    <row r="3425" spans="1:9" x14ac:dyDescent="0.2">
      <c r="A3425" s="3"/>
      <c r="G3425" s="3"/>
      <c r="H3425" s="3"/>
      <c r="I3425" s="3"/>
    </row>
    <row r="3426" spans="1:9" x14ac:dyDescent="0.2">
      <c r="A3426" s="3"/>
      <c r="G3426" s="3"/>
      <c r="H3426" s="3"/>
      <c r="I3426" s="3"/>
    </row>
    <row r="3427" spans="1:9" x14ac:dyDescent="0.2">
      <c r="A3427" s="3"/>
      <c r="G3427" s="3"/>
      <c r="H3427" s="3"/>
      <c r="I3427" s="3"/>
    </row>
    <row r="3428" spans="1:9" x14ac:dyDescent="0.2">
      <c r="A3428" s="3"/>
      <c r="G3428" s="3"/>
      <c r="H3428" s="3"/>
      <c r="I3428" s="3"/>
    </row>
    <row r="3429" spans="1:9" x14ac:dyDescent="0.2">
      <c r="A3429" s="3"/>
      <c r="G3429" s="3"/>
      <c r="H3429" s="3"/>
      <c r="I3429" s="3"/>
    </row>
    <row r="3430" spans="1:9" x14ac:dyDescent="0.2">
      <c r="A3430" s="3"/>
      <c r="G3430" s="3"/>
      <c r="H3430" s="3"/>
      <c r="I3430" s="3"/>
    </row>
    <row r="3431" spans="1:9" x14ac:dyDescent="0.2">
      <c r="A3431" s="3"/>
      <c r="G3431" s="3"/>
      <c r="H3431" s="3"/>
      <c r="I3431" s="3"/>
    </row>
    <row r="3432" spans="1:9" x14ac:dyDescent="0.2">
      <c r="A3432" s="3"/>
      <c r="G3432" s="3"/>
      <c r="H3432" s="3"/>
      <c r="I3432" s="3"/>
    </row>
    <row r="3433" spans="1:9" x14ac:dyDescent="0.2">
      <c r="A3433" s="3"/>
      <c r="G3433" s="3"/>
      <c r="H3433" s="3"/>
      <c r="I3433" s="3"/>
    </row>
    <row r="3434" spans="1:9" x14ac:dyDescent="0.2">
      <c r="A3434" s="3"/>
      <c r="G3434" s="3"/>
      <c r="H3434" s="3"/>
      <c r="I3434" s="3"/>
    </row>
    <row r="3435" spans="1:9" x14ac:dyDescent="0.2">
      <c r="A3435" s="3"/>
      <c r="G3435" s="3"/>
      <c r="H3435" s="3"/>
      <c r="I3435" s="3"/>
    </row>
    <row r="3436" spans="1:9" x14ac:dyDescent="0.2">
      <c r="A3436" s="3"/>
      <c r="G3436" s="3"/>
      <c r="H3436" s="3"/>
      <c r="I3436" s="3"/>
    </row>
    <row r="3437" spans="1:9" x14ac:dyDescent="0.2">
      <c r="A3437" s="3"/>
      <c r="G3437" s="3"/>
      <c r="H3437" s="3"/>
      <c r="I3437" s="3"/>
    </row>
    <row r="3438" spans="1:9" x14ac:dyDescent="0.2">
      <c r="A3438" s="3"/>
      <c r="G3438" s="3"/>
      <c r="H3438" s="3"/>
      <c r="I3438" s="3"/>
    </row>
    <row r="3439" spans="1:9" x14ac:dyDescent="0.2">
      <c r="A3439" s="3"/>
      <c r="G3439" s="3"/>
      <c r="H3439" s="3"/>
      <c r="I3439" s="3"/>
    </row>
    <row r="3440" spans="1:9" x14ac:dyDescent="0.2">
      <c r="A3440" s="3"/>
      <c r="G3440" s="3"/>
      <c r="H3440" s="3"/>
      <c r="I3440" s="3"/>
    </row>
    <row r="3441" spans="1:9" x14ac:dyDescent="0.2">
      <c r="A3441" s="3"/>
      <c r="G3441" s="3"/>
      <c r="H3441" s="3"/>
      <c r="I3441" s="3"/>
    </row>
    <row r="3442" spans="1:9" x14ac:dyDescent="0.2">
      <c r="A3442" s="3"/>
      <c r="G3442" s="3"/>
      <c r="H3442" s="3"/>
      <c r="I3442" s="3"/>
    </row>
    <row r="3443" spans="1:9" x14ac:dyDescent="0.2">
      <c r="A3443" s="3"/>
      <c r="G3443" s="3"/>
      <c r="H3443" s="3"/>
      <c r="I3443" s="3"/>
    </row>
    <row r="3444" spans="1:9" x14ac:dyDescent="0.2">
      <c r="A3444" s="3"/>
      <c r="G3444" s="3"/>
      <c r="H3444" s="3"/>
      <c r="I3444" s="3"/>
    </row>
    <row r="3445" spans="1:9" x14ac:dyDescent="0.2">
      <c r="A3445" s="3"/>
      <c r="G3445" s="3"/>
      <c r="H3445" s="3"/>
      <c r="I3445" s="3"/>
    </row>
    <row r="3446" spans="1:9" x14ac:dyDescent="0.2">
      <c r="A3446" s="3"/>
      <c r="G3446" s="3"/>
      <c r="H3446" s="3"/>
      <c r="I3446" s="3"/>
    </row>
    <row r="3447" spans="1:9" x14ac:dyDescent="0.2">
      <c r="A3447" s="3"/>
      <c r="G3447" s="3"/>
      <c r="H3447" s="3"/>
      <c r="I3447" s="3"/>
    </row>
    <row r="3448" spans="1:9" x14ac:dyDescent="0.2">
      <c r="A3448" s="3"/>
      <c r="G3448" s="3"/>
      <c r="H3448" s="3"/>
      <c r="I3448" s="3"/>
    </row>
    <row r="3449" spans="1:9" x14ac:dyDescent="0.2">
      <c r="A3449" s="3"/>
      <c r="G3449" s="3"/>
      <c r="H3449" s="3"/>
      <c r="I3449" s="3"/>
    </row>
    <row r="3450" spans="1:9" x14ac:dyDescent="0.2">
      <c r="A3450" s="3"/>
      <c r="G3450" s="3"/>
      <c r="H3450" s="3"/>
      <c r="I3450" s="3"/>
    </row>
    <row r="3451" spans="1:9" x14ac:dyDescent="0.2">
      <c r="A3451" s="3"/>
      <c r="G3451" s="3"/>
      <c r="H3451" s="3"/>
      <c r="I3451" s="3"/>
    </row>
    <row r="3452" spans="1:9" x14ac:dyDescent="0.2">
      <c r="A3452" s="3"/>
      <c r="G3452" s="3"/>
      <c r="H3452" s="3"/>
      <c r="I3452" s="3"/>
    </row>
    <row r="3453" spans="1:9" x14ac:dyDescent="0.2">
      <c r="A3453" s="3"/>
      <c r="G3453" s="3"/>
      <c r="H3453" s="3"/>
      <c r="I3453" s="3"/>
    </row>
    <row r="3454" spans="1:9" x14ac:dyDescent="0.2">
      <c r="A3454" s="3"/>
      <c r="G3454" s="3"/>
      <c r="H3454" s="3"/>
      <c r="I3454" s="3"/>
    </row>
    <row r="3455" spans="1:9" x14ac:dyDescent="0.2">
      <c r="A3455" s="3"/>
      <c r="G3455" s="3"/>
      <c r="H3455" s="3"/>
      <c r="I3455" s="3"/>
    </row>
    <row r="3456" spans="1:9" x14ac:dyDescent="0.2">
      <c r="A3456" s="3"/>
      <c r="G3456" s="3"/>
      <c r="H3456" s="3"/>
      <c r="I3456" s="3"/>
    </row>
    <row r="3457" spans="1:9" x14ac:dyDescent="0.2">
      <c r="A3457" s="3"/>
      <c r="G3457" s="3"/>
      <c r="H3457" s="3"/>
      <c r="I3457" s="3"/>
    </row>
    <row r="3458" spans="1:9" x14ac:dyDescent="0.2">
      <c r="A3458" s="3"/>
      <c r="G3458" s="3"/>
      <c r="H3458" s="3"/>
      <c r="I3458" s="3"/>
    </row>
    <row r="3459" spans="1:9" x14ac:dyDescent="0.2">
      <c r="A3459" s="3"/>
      <c r="G3459" s="3"/>
      <c r="H3459" s="3"/>
      <c r="I3459" s="3"/>
    </row>
    <row r="3460" spans="1:9" x14ac:dyDescent="0.2">
      <c r="A3460" s="3"/>
      <c r="G3460" s="3"/>
      <c r="H3460" s="3"/>
      <c r="I3460" s="3"/>
    </row>
    <row r="3461" spans="1:9" x14ac:dyDescent="0.2">
      <c r="A3461" s="3"/>
      <c r="G3461" s="3"/>
      <c r="H3461" s="3"/>
      <c r="I3461" s="3"/>
    </row>
    <row r="3462" spans="1:9" x14ac:dyDescent="0.2">
      <c r="A3462" s="3"/>
      <c r="G3462" s="3"/>
      <c r="H3462" s="3"/>
      <c r="I3462" s="3"/>
    </row>
    <row r="3463" spans="1:9" x14ac:dyDescent="0.2">
      <c r="A3463" s="3"/>
      <c r="G3463" s="3"/>
      <c r="H3463" s="3"/>
      <c r="I3463" s="3"/>
    </row>
    <row r="3464" spans="1:9" x14ac:dyDescent="0.2">
      <c r="A3464" s="3"/>
      <c r="G3464" s="3"/>
      <c r="H3464" s="3"/>
      <c r="I3464" s="3"/>
    </row>
    <row r="3465" spans="1:9" x14ac:dyDescent="0.2">
      <c r="A3465" s="3"/>
      <c r="G3465" s="3"/>
      <c r="H3465" s="3"/>
      <c r="I3465" s="3"/>
    </row>
    <row r="3466" spans="1:9" x14ac:dyDescent="0.2">
      <c r="A3466" s="3"/>
      <c r="G3466" s="3"/>
      <c r="H3466" s="3"/>
      <c r="I3466" s="3"/>
    </row>
    <row r="3467" spans="1:9" x14ac:dyDescent="0.2">
      <c r="A3467" s="3"/>
      <c r="G3467" s="3"/>
      <c r="H3467" s="3"/>
      <c r="I3467" s="3"/>
    </row>
    <row r="3468" spans="1:9" x14ac:dyDescent="0.2">
      <c r="A3468" s="3"/>
      <c r="G3468" s="3"/>
      <c r="H3468" s="3"/>
      <c r="I3468" s="3"/>
    </row>
    <row r="3469" spans="1:9" x14ac:dyDescent="0.2">
      <c r="A3469" s="3"/>
      <c r="G3469" s="3"/>
      <c r="H3469" s="3"/>
      <c r="I3469" s="3"/>
    </row>
    <row r="3470" spans="1:9" x14ac:dyDescent="0.2">
      <c r="A3470" s="3"/>
      <c r="G3470" s="3"/>
      <c r="H3470" s="3"/>
      <c r="I3470" s="3"/>
    </row>
    <row r="3471" spans="1:9" x14ac:dyDescent="0.2">
      <c r="A3471" s="3"/>
      <c r="G3471" s="3"/>
      <c r="H3471" s="3"/>
      <c r="I3471" s="3"/>
    </row>
    <row r="3472" spans="1:9" x14ac:dyDescent="0.2">
      <c r="A3472" s="3"/>
      <c r="G3472" s="3"/>
      <c r="H3472" s="3"/>
      <c r="I3472" s="3"/>
    </row>
    <row r="3473" spans="1:9" x14ac:dyDescent="0.2">
      <c r="A3473" s="3"/>
      <c r="G3473" s="3"/>
      <c r="H3473" s="3"/>
      <c r="I3473" s="3"/>
    </row>
    <row r="3474" spans="1:9" x14ac:dyDescent="0.2">
      <c r="A3474" s="3"/>
      <c r="G3474" s="3"/>
      <c r="H3474" s="3"/>
      <c r="I3474" s="3"/>
    </row>
    <row r="3475" spans="1:9" x14ac:dyDescent="0.2">
      <c r="A3475" s="3"/>
      <c r="G3475" s="3"/>
      <c r="H3475" s="3"/>
      <c r="I3475" s="3"/>
    </row>
    <row r="3476" spans="1:9" x14ac:dyDescent="0.2">
      <c r="A3476" s="3"/>
      <c r="G3476" s="3"/>
      <c r="H3476" s="3"/>
      <c r="I3476" s="3"/>
    </row>
    <row r="3477" spans="1:9" x14ac:dyDescent="0.2">
      <c r="A3477" s="3"/>
      <c r="G3477" s="3"/>
      <c r="H3477" s="3"/>
      <c r="I3477" s="3"/>
    </row>
    <row r="3478" spans="1:9" x14ac:dyDescent="0.2">
      <c r="A3478" s="3"/>
      <c r="G3478" s="3"/>
      <c r="H3478" s="3"/>
      <c r="I3478" s="3"/>
    </row>
    <row r="3479" spans="1:9" x14ac:dyDescent="0.2">
      <c r="A3479" s="3"/>
      <c r="G3479" s="3"/>
      <c r="H3479" s="3"/>
      <c r="I3479" s="3"/>
    </row>
    <row r="3480" spans="1:9" x14ac:dyDescent="0.2">
      <c r="A3480" s="3"/>
      <c r="G3480" s="3"/>
      <c r="H3480" s="3"/>
      <c r="I3480" s="3"/>
    </row>
    <row r="3481" spans="1:9" x14ac:dyDescent="0.2">
      <c r="A3481" s="3"/>
      <c r="G3481" s="3"/>
      <c r="H3481" s="3"/>
      <c r="I3481" s="3"/>
    </row>
    <row r="3482" spans="1:9" x14ac:dyDescent="0.2">
      <c r="A3482" s="3"/>
      <c r="G3482" s="3"/>
      <c r="H3482" s="3"/>
      <c r="I3482" s="3"/>
    </row>
    <row r="3483" spans="1:9" x14ac:dyDescent="0.2">
      <c r="A3483" s="3"/>
      <c r="G3483" s="3"/>
      <c r="H3483" s="3"/>
      <c r="I3483" s="3"/>
    </row>
    <row r="3484" spans="1:9" x14ac:dyDescent="0.2">
      <c r="A3484" s="3"/>
      <c r="G3484" s="3"/>
      <c r="H3484" s="3"/>
      <c r="I3484" s="3"/>
    </row>
    <row r="3485" spans="1:9" x14ac:dyDescent="0.2">
      <c r="A3485" s="3"/>
      <c r="G3485" s="3"/>
      <c r="H3485" s="3"/>
      <c r="I3485" s="3"/>
    </row>
    <row r="3486" spans="1:9" x14ac:dyDescent="0.2">
      <c r="A3486" s="3"/>
      <c r="G3486" s="3"/>
      <c r="H3486" s="3"/>
      <c r="I3486" s="3"/>
    </row>
    <row r="3487" spans="1:9" x14ac:dyDescent="0.2">
      <c r="A3487" s="3"/>
      <c r="G3487" s="3"/>
      <c r="H3487" s="3"/>
      <c r="I3487" s="3"/>
    </row>
    <row r="3488" spans="1:9" x14ac:dyDescent="0.2">
      <c r="A3488" s="3"/>
      <c r="G3488" s="3"/>
      <c r="H3488" s="3"/>
      <c r="I3488" s="3"/>
    </row>
    <row r="3489" spans="1:9" x14ac:dyDescent="0.2">
      <c r="A3489" s="3"/>
      <c r="G3489" s="3"/>
      <c r="H3489" s="3"/>
      <c r="I3489" s="3"/>
    </row>
    <row r="3490" spans="1:9" x14ac:dyDescent="0.2">
      <c r="A3490" s="3"/>
      <c r="G3490" s="3"/>
      <c r="H3490" s="3"/>
      <c r="I3490" s="3"/>
    </row>
    <row r="3491" spans="1:9" x14ac:dyDescent="0.2">
      <c r="A3491" s="3"/>
      <c r="G3491" s="3"/>
      <c r="H3491" s="3"/>
      <c r="I3491" s="3"/>
    </row>
    <row r="3492" spans="1:9" x14ac:dyDescent="0.2">
      <c r="A3492" s="3"/>
      <c r="G3492" s="3"/>
      <c r="H3492" s="3"/>
      <c r="I3492" s="3"/>
    </row>
    <row r="3493" spans="1:9" x14ac:dyDescent="0.2">
      <c r="A3493" s="3"/>
      <c r="G3493" s="3"/>
      <c r="H3493" s="3"/>
      <c r="I3493" s="3"/>
    </row>
    <row r="3494" spans="1:9" x14ac:dyDescent="0.2">
      <c r="A3494" s="3"/>
      <c r="G3494" s="3"/>
      <c r="H3494" s="3"/>
      <c r="I3494" s="3"/>
    </row>
    <row r="3495" spans="1:9" x14ac:dyDescent="0.2">
      <c r="A3495" s="3"/>
      <c r="G3495" s="3"/>
      <c r="H3495" s="3"/>
      <c r="I3495" s="3"/>
    </row>
    <row r="3496" spans="1:9" x14ac:dyDescent="0.2">
      <c r="A3496" s="3"/>
      <c r="G3496" s="3"/>
      <c r="H3496" s="3"/>
      <c r="I3496" s="3"/>
    </row>
    <row r="3497" spans="1:9" x14ac:dyDescent="0.2">
      <c r="A3497" s="3"/>
      <c r="G3497" s="3"/>
      <c r="H3497" s="3"/>
      <c r="I3497" s="3"/>
    </row>
    <row r="3498" spans="1:9" x14ac:dyDescent="0.2">
      <c r="A3498" s="3"/>
      <c r="G3498" s="3"/>
      <c r="H3498" s="3"/>
      <c r="I3498" s="3"/>
    </row>
    <row r="3499" spans="1:9" x14ac:dyDescent="0.2">
      <c r="A3499" s="3"/>
      <c r="G3499" s="3"/>
      <c r="H3499" s="3"/>
      <c r="I3499" s="3"/>
    </row>
    <row r="3500" spans="1:9" x14ac:dyDescent="0.2">
      <c r="A3500" s="3"/>
      <c r="G3500" s="3"/>
      <c r="H3500" s="3"/>
      <c r="I3500" s="3"/>
    </row>
    <row r="3501" spans="1:9" x14ac:dyDescent="0.2">
      <c r="A3501" s="3"/>
      <c r="G3501" s="3"/>
      <c r="H3501" s="3"/>
      <c r="I3501" s="3"/>
    </row>
    <row r="3502" spans="1:9" x14ac:dyDescent="0.2">
      <c r="A3502" s="3"/>
      <c r="G3502" s="3"/>
      <c r="H3502" s="3"/>
      <c r="I3502" s="3"/>
    </row>
    <row r="3503" spans="1:9" x14ac:dyDescent="0.2">
      <c r="A3503" s="3"/>
      <c r="G3503" s="3"/>
      <c r="H3503" s="3"/>
      <c r="I3503" s="3"/>
    </row>
    <row r="3504" spans="1:9" x14ac:dyDescent="0.2">
      <c r="A3504" s="3"/>
      <c r="G3504" s="3"/>
      <c r="H3504" s="3"/>
      <c r="I3504" s="3"/>
    </row>
    <row r="3505" spans="1:9" x14ac:dyDescent="0.2">
      <c r="A3505" s="3"/>
      <c r="G3505" s="3"/>
      <c r="H3505" s="3"/>
      <c r="I3505" s="3"/>
    </row>
    <row r="3506" spans="1:9" x14ac:dyDescent="0.2">
      <c r="A3506" s="3"/>
      <c r="G3506" s="3"/>
      <c r="H3506" s="3"/>
      <c r="I3506" s="3"/>
    </row>
    <row r="3507" spans="1:9" x14ac:dyDescent="0.2">
      <c r="A3507" s="3"/>
      <c r="G3507" s="3"/>
      <c r="H3507" s="3"/>
      <c r="I3507" s="3"/>
    </row>
    <row r="3508" spans="1:9" x14ac:dyDescent="0.2">
      <c r="A3508" s="3"/>
      <c r="G3508" s="3"/>
      <c r="H3508" s="3"/>
      <c r="I3508" s="3"/>
    </row>
    <row r="3509" spans="1:9" x14ac:dyDescent="0.2">
      <c r="A3509" s="3"/>
      <c r="G3509" s="3"/>
      <c r="H3509" s="3"/>
      <c r="I3509" s="3"/>
    </row>
    <row r="3510" spans="1:9" x14ac:dyDescent="0.2">
      <c r="A3510" s="3"/>
      <c r="G3510" s="3"/>
      <c r="H3510" s="3"/>
      <c r="I3510" s="3"/>
    </row>
    <row r="3511" spans="1:9" x14ac:dyDescent="0.2">
      <c r="A3511" s="3"/>
      <c r="G3511" s="3"/>
      <c r="H3511" s="3"/>
      <c r="I3511" s="3"/>
    </row>
    <row r="3512" spans="1:9" x14ac:dyDescent="0.2">
      <c r="A3512" s="3"/>
      <c r="G3512" s="3"/>
      <c r="H3512" s="3"/>
      <c r="I3512" s="3"/>
    </row>
    <row r="3513" spans="1:9" x14ac:dyDescent="0.2">
      <c r="A3513" s="3"/>
      <c r="G3513" s="3"/>
      <c r="H3513" s="3"/>
      <c r="I3513" s="3"/>
    </row>
    <row r="3514" spans="1:9" x14ac:dyDescent="0.2">
      <c r="A3514" s="3"/>
      <c r="G3514" s="3"/>
      <c r="H3514" s="3"/>
      <c r="I3514" s="3"/>
    </row>
    <row r="3515" spans="1:9" x14ac:dyDescent="0.2">
      <c r="A3515" s="3"/>
      <c r="G3515" s="3"/>
      <c r="H3515" s="3"/>
      <c r="I3515" s="3"/>
    </row>
    <row r="3516" spans="1:9" x14ac:dyDescent="0.2">
      <c r="A3516" s="3"/>
      <c r="G3516" s="3"/>
      <c r="H3516" s="3"/>
      <c r="I3516" s="3"/>
    </row>
    <row r="3517" spans="1:9" x14ac:dyDescent="0.2">
      <c r="A3517" s="3"/>
      <c r="G3517" s="3"/>
      <c r="H3517" s="3"/>
      <c r="I3517" s="3"/>
    </row>
    <row r="3518" spans="1:9" x14ac:dyDescent="0.2">
      <c r="A3518" s="3"/>
      <c r="G3518" s="3"/>
      <c r="H3518" s="3"/>
      <c r="I3518" s="3"/>
    </row>
    <row r="3519" spans="1:9" x14ac:dyDescent="0.2">
      <c r="A3519" s="3"/>
      <c r="G3519" s="3"/>
      <c r="H3519" s="3"/>
      <c r="I3519" s="3"/>
    </row>
    <row r="3520" spans="1:9" x14ac:dyDescent="0.2">
      <c r="A3520" s="3"/>
      <c r="G3520" s="3"/>
      <c r="H3520" s="3"/>
      <c r="I3520" s="3"/>
    </row>
    <row r="3521" spans="1:9" x14ac:dyDescent="0.2">
      <c r="A3521" s="3"/>
      <c r="G3521" s="3"/>
      <c r="H3521" s="3"/>
      <c r="I3521" s="3"/>
    </row>
    <row r="3522" spans="1:9" x14ac:dyDescent="0.2">
      <c r="A3522" s="3"/>
      <c r="G3522" s="3"/>
      <c r="H3522" s="3"/>
      <c r="I3522" s="3"/>
    </row>
    <row r="3523" spans="1:9" x14ac:dyDescent="0.2">
      <c r="A3523" s="3"/>
      <c r="G3523" s="3"/>
      <c r="H3523" s="3"/>
      <c r="I3523" s="3"/>
    </row>
    <row r="3524" spans="1:9" x14ac:dyDescent="0.2">
      <c r="A3524" s="3"/>
      <c r="G3524" s="3"/>
      <c r="H3524" s="3"/>
      <c r="I3524" s="3"/>
    </row>
    <row r="3525" spans="1:9" x14ac:dyDescent="0.2">
      <c r="A3525" s="3"/>
      <c r="G3525" s="3"/>
      <c r="H3525" s="3"/>
      <c r="I3525" s="3"/>
    </row>
    <row r="3526" spans="1:9" x14ac:dyDescent="0.2">
      <c r="A3526" s="3"/>
      <c r="G3526" s="3"/>
      <c r="H3526" s="3"/>
      <c r="I3526" s="3"/>
    </row>
    <row r="3527" spans="1:9" x14ac:dyDescent="0.2">
      <c r="A3527" s="3"/>
      <c r="G3527" s="3"/>
      <c r="H3527" s="3"/>
      <c r="I3527" s="3"/>
    </row>
    <row r="3528" spans="1:9" x14ac:dyDescent="0.2">
      <c r="A3528" s="3"/>
      <c r="G3528" s="3"/>
      <c r="H3528" s="3"/>
      <c r="I3528" s="3"/>
    </row>
    <row r="3529" spans="1:9" x14ac:dyDescent="0.2">
      <c r="A3529" s="3"/>
      <c r="G3529" s="3"/>
      <c r="H3529" s="3"/>
      <c r="I3529" s="3"/>
    </row>
    <row r="3530" spans="1:9" x14ac:dyDescent="0.2">
      <c r="A3530" s="3"/>
      <c r="G3530" s="3"/>
      <c r="H3530" s="3"/>
      <c r="I3530" s="3"/>
    </row>
    <row r="3531" spans="1:9" x14ac:dyDescent="0.2">
      <c r="A3531" s="3"/>
      <c r="G3531" s="3"/>
      <c r="H3531" s="3"/>
      <c r="I3531" s="3"/>
    </row>
    <row r="3532" spans="1:9" x14ac:dyDescent="0.2">
      <c r="A3532" s="3"/>
      <c r="G3532" s="3"/>
      <c r="H3532" s="3"/>
      <c r="I3532" s="3"/>
    </row>
    <row r="3533" spans="1:9" x14ac:dyDescent="0.2">
      <c r="A3533" s="3"/>
      <c r="G3533" s="3"/>
      <c r="H3533" s="3"/>
      <c r="I3533" s="3"/>
    </row>
    <row r="3534" spans="1:9" x14ac:dyDescent="0.2">
      <c r="A3534" s="3"/>
      <c r="G3534" s="3"/>
      <c r="H3534" s="3"/>
      <c r="I3534" s="3"/>
    </row>
    <row r="3535" spans="1:9" x14ac:dyDescent="0.2">
      <c r="A3535" s="3"/>
      <c r="G3535" s="3"/>
      <c r="H3535" s="3"/>
      <c r="I3535" s="3"/>
    </row>
    <row r="3536" spans="1:9" x14ac:dyDescent="0.2">
      <c r="A3536" s="3"/>
      <c r="G3536" s="3"/>
      <c r="H3536" s="3"/>
      <c r="I3536" s="3"/>
    </row>
    <row r="3537" spans="1:9" x14ac:dyDescent="0.2">
      <c r="A3537" s="3"/>
      <c r="G3537" s="3"/>
      <c r="H3537" s="3"/>
      <c r="I3537" s="3"/>
    </row>
    <row r="3538" spans="1:9" x14ac:dyDescent="0.2">
      <c r="A3538" s="3"/>
      <c r="G3538" s="3"/>
      <c r="H3538" s="3"/>
      <c r="I3538" s="3"/>
    </row>
    <row r="3539" spans="1:9" x14ac:dyDescent="0.2">
      <c r="A3539" s="3"/>
      <c r="G3539" s="3"/>
      <c r="H3539" s="3"/>
      <c r="I3539" s="3"/>
    </row>
    <row r="3540" spans="1:9" x14ac:dyDescent="0.2">
      <c r="A3540" s="3"/>
      <c r="G3540" s="3"/>
      <c r="H3540" s="3"/>
      <c r="I3540" s="3"/>
    </row>
    <row r="3541" spans="1:9" x14ac:dyDescent="0.2">
      <c r="A3541" s="3"/>
      <c r="G3541" s="3"/>
      <c r="H3541" s="3"/>
      <c r="I3541" s="3"/>
    </row>
    <row r="3542" spans="1:9" x14ac:dyDescent="0.2">
      <c r="A3542" s="3"/>
      <c r="G3542" s="3"/>
      <c r="H3542" s="3"/>
      <c r="I3542" s="3"/>
    </row>
    <row r="3543" spans="1:9" x14ac:dyDescent="0.2">
      <c r="A3543" s="3"/>
      <c r="G3543" s="3"/>
      <c r="H3543" s="3"/>
      <c r="I3543" s="3"/>
    </row>
    <row r="3544" spans="1:9" x14ac:dyDescent="0.2">
      <c r="A3544" s="3"/>
      <c r="G3544" s="3"/>
      <c r="H3544" s="3"/>
      <c r="I3544" s="3"/>
    </row>
    <row r="3545" spans="1:9" x14ac:dyDescent="0.2">
      <c r="A3545" s="3"/>
      <c r="G3545" s="3"/>
      <c r="H3545" s="3"/>
      <c r="I3545" s="3"/>
    </row>
    <row r="3546" spans="1:9" x14ac:dyDescent="0.2">
      <c r="A3546" s="3"/>
      <c r="G3546" s="3"/>
      <c r="H3546" s="3"/>
      <c r="I3546" s="3"/>
    </row>
    <row r="3547" spans="1:9" x14ac:dyDescent="0.2">
      <c r="A3547" s="3"/>
      <c r="G3547" s="3"/>
      <c r="H3547" s="3"/>
      <c r="I3547" s="3"/>
    </row>
    <row r="3548" spans="1:9" x14ac:dyDescent="0.2">
      <c r="A3548" s="3"/>
      <c r="G3548" s="3"/>
      <c r="H3548" s="3"/>
      <c r="I3548" s="3"/>
    </row>
    <row r="3549" spans="1:9" x14ac:dyDescent="0.2">
      <c r="A3549" s="3"/>
      <c r="G3549" s="3"/>
      <c r="H3549" s="3"/>
      <c r="I3549" s="3"/>
    </row>
    <row r="3550" spans="1:9" x14ac:dyDescent="0.2">
      <c r="A3550" s="3"/>
      <c r="G3550" s="3"/>
      <c r="H3550" s="3"/>
      <c r="I3550" s="3"/>
    </row>
    <row r="3551" spans="1:9" x14ac:dyDescent="0.2">
      <c r="A3551" s="3"/>
      <c r="G3551" s="3"/>
      <c r="H3551" s="3"/>
      <c r="I3551" s="3"/>
    </row>
    <row r="3552" spans="1:9" x14ac:dyDescent="0.2">
      <c r="A3552" s="3"/>
      <c r="G3552" s="3"/>
      <c r="H3552" s="3"/>
      <c r="I3552" s="3"/>
    </row>
    <row r="3553" spans="1:9" x14ac:dyDescent="0.2">
      <c r="A3553" s="3"/>
      <c r="G3553" s="3"/>
      <c r="H3553" s="3"/>
      <c r="I3553" s="3"/>
    </row>
    <row r="3554" spans="1:9" x14ac:dyDescent="0.2">
      <c r="A3554" s="3"/>
      <c r="G3554" s="3"/>
      <c r="H3554" s="3"/>
      <c r="I3554" s="3"/>
    </row>
    <row r="3555" spans="1:9" x14ac:dyDescent="0.2">
      <c r="A3555" s="3"/>
      <c r="G3555" s="3"/>
      <c r="H3555" s="3"/>
      <c r="I3555" s="3"/>
    </row>
    <row r="3556" spans="1:9" x14ac:dyDescent="0.2">
      <c r="A3556" s="3"/>
      <c r="G3556" s="3"/>
      <c r="H3556" s="3"/>
      <c r="I3556" s="3"/>
    </row>
    <row r="3557" spans="1:9" x14ac:dyDescent="0.2">
      <c r="A3557" s="3"/>
      <c r="G3557" s="3"/>
      <c r="H3557" s="3"/>
      <c r="I3557" s="3"/>
    </row>
    <row r="3558" spans="1:9" x14ac:dyDescent="0.2">
      <c r="A3558" s="3"/>
      <c r="G3558" s="3"/>
      <c r="H3558" s="3"/>
      <c r="I3558" s="3"/>
    </row>
    <row r="3559" spans="1:9" x14ac:dyDescent="0.2">
      <c r="A3559" s="3"/>
      <c r="G3559" s="3"/>
      <c r="H3559" s="3"/>
      <c r="I3559" s="3"/>
    </row>
    <row r="3560" spans="1:9" x14ac:dyDescent="0.2">
      <c r="A3560" s="3"/>
      <c r="G3560" s="3"/>
      <c r="H3560" s="3"/>
      <c r="I3560" s="3"/>
    </row>
    <row r="3561" spans="1:9" x14ac:dyDescent="0.2">
      <c r="A3561" s="3"/>
      <c r="G3561" s="3"/>
      <c r="H3561" s="3"/>
      <c r="I3561" s="3"/>
    </row>
    <row r="3562" spans="1:9" x14ac:dyDescent="0.2">
      <c r="A3562" s="3"/>
      <c r="G3562" s="3"/>
      <c r="H3562" s="3"/>
      <c r="I3562" s="3"/>
    </row>
    <row r="3563" spans="1:9" x14ac:dyDescent="0.2">
      <c r="A3563" s="3"/>
      <c r="G3563" s="3"/>
      <c r="H3563" s="3"/>
      <c r="I3563" s="3"/>
    </row>
    <row r="3564" spans="1:9" x14ac:dyDescent="0.2">
      <c r="A3564" s="3"/>
      <c r="G3564" s="3"/>
      <c r="H3564" s="3"/>
      <c r="I3564" s="3"/>
    </row>
    <row r="3565" spans="1:9" x14ac:dyDescent="0.2">
      <c r="A3565" s="3"/>
      <c r="G3565" s="3"/>
      <c r="H3565" s="3"/>
      <c r="I3565" s="3"/>
    </row>
    <row r="3566" spans="1:9" x14ac:dyDescent="0.2">
      <c r="A3566" s="3"/>
      <c r="G3566" s="3"/>
      <c r="H3566" s="3"/>
      <c r="I3566" s="3"/>
    </row>
    <row r="3567" spans="1:9" x14ac:dyDescent="0.2">
      <c r="A3567" s="3"/>
      <c r="G3567" s="3"/>
      <c r="H3567" s="3"/>
      <c r="I3567" s="3"/>
    </row>
    <row r="3568" spans="1:9" x14ac:dyDescent="0.2">
      <c r="A3568" s="3"/>
      <c r="G3568" s="3"/>
      <c r="H3568" s="3"/>
      <c r="I3568" s="3"/>
    </row>
    <row r="3569" spans="1:9" x14ac:dyDescent="0.2">
      <c r="A3569" s="3"/>
      <c r="G3569" s="3"/>
      <c r="H3569" s="3"/>
      <c r="I3569" s="3"/>
    </row>
    <row r="3570" spans="1:9" x14ac:dyDescent="0.2">
      <c r="A3570" s="3"/>
      <c r="G3570" s="3"/>
      <c r="H3570" s="3"/>
      <c r="I3570" s="3"/>
    </row>
    <row r="3571" spans="1:9" x14ac:dyDescent="0.2">
      <c r="A3571" s="3"/>
      <c r="G3571" s="3"/>
      <c r="H3571" s="3"/>
      <c r="I3571" s="3"/>
    </row>
    <row r="3572" spans="1:9" x14ac:dyDescent="0.2">
      <c r="A3572" s="3"/>
      <c r="G3572" s="3"/>
      <c r="H3572" s="3"/>
      <c r="I3572" s="3"/>
    </row>
    <row r="3573" spans="1:9" x14ac:dyDescent="0.2">
      <c r="A3573" s="3"/>
      <c r="G3573" s="3"/>
      <c r="H3573" s="3"/>
      <c r="I3573" s="3"/>
    </row>
    <row r="3574" spans="1:9" x14ac:dyDescent="0.2">
      <c r="A3574" s="3"/>
      <c r="G3574" s="3"/>
      <c r="H3574" s="3"/>
      <c r="I3574" s="3"/>
    </row>
    <row r="3575" spans="1:9" x14ac:dyDescent="0.2">
      <c r="A3575" s="3"/>
      <c r="G3575" s="3"/>
      <c r="H3575" s="3"/>
      <c r="I3575" s="3"/>
    </row>
    <row r="3576" spans="1:9" x14ac:dyDescent="0.2">
      <c r="A3576" s="3"/>
      <c r="G3576" s="3"/>
      <c r="H3576" s="3"/>
      <c r="I3576" s="3"/>
    </row>
    <row r="3577" spans="1:9" x14ac:dyDescent="0.2">
      <c r="A3577" s="3"/>
      <c r="G3577" s="3"/>
      <c r="H3577" s="3"/>
      <c r="I3577" s="3"/>
    </row>
    <row r="3578" spans="1:9" x14ac:dyDescent="0.2">
      <c r="A3578" s="3"/>
      <c r="G3578" s="3"/>
      <c r="H3578" s="3"/>
      <c r="I3578" s="3"/>
    </row>
    <row r="3579" spans="1:9" x14ac:dyDescent="0.2">
      <c r="A3579" s="3"/>
      <c r="G3579" s="3"/>
      <c r="H3579" s="3"/>
      <c r="I3579" s="3"/>
    </row>
    <row r="3580" spans="1:9" x14ac:dyDescent="0.2">
      <c r="A3580" s="3"/>
      <c r="G3580" s="3"/>
      <c r="H3580" s="3"/>
      <c r="I3580" s="3"/>
    </row>
    <row r="3581" spans="1:9" x14ac:dyDescent="0.2">
      <c r="A3581" s="3"/>
      <c r="G3581" s="3"/>
      <c r="H3581" s="3"/>
      <c r="I3581" s="3"/>
    </row>
    <row r="3582" spans="1:9" x14ac:dyDescent="0.2">
      <c r="A3582" s="3"/>
      <c r="G3582" s="3"/>
      <c r="H3582" s="3"/>
      <c r="I3582" s="3"/>
    </row>
    <row r="3583" spans="1:9" x14ac:dyDescent="0.2">
      <c r="A3583" s="3"/>
      <c r="G3583" s="3"/>
      <c r="H3583" s="3"/>
      <c r="I3583" s="3"/>
    </row>
    <row r="3584" spans="1:9" x14ac:dyDescent="0.2">
      <c r="A3584" s="3"/>
      <c r="G3584" s="3"/>
      <c r="H3584" s="3"/>
      <c r="I3584" s="3"/>
    </row>
    <row r="3585" spans="1:9" x14ac:dyDescent="0.2">
      <c r="A3585" s="3"/>
      <c r="G3585" s="3"/>
      <c r="H3585" s="3"/>
      <c r="I3585" s="3"/>
    </row>
    <row r="3586" spans="1:9" x14ac:dyDescent="0.2">
      <c r="A3586" s="3"/>
      <c r="G3586" s="3"/>
      <c r="H3586" s="3"/>
      <c r="I3586" s="3"/>
    </row>
    <row r="3587" spans="1:9" x14ac:dyDescent="0.2">
      <c r="A3587" s="3"/>
      <c r="G3587" s="3"/>
      <c r="H3587" s="3"/>
      <c r="I3587" s="3"/>
    </row>
    <row r="3588" spans="1:9" x14ac:dyDescent="0.2">
      <c r="A3588" s="3"/>
      <c r="G3588" s="3"/>
      <c r="H3588" s="3"/>
      <c r="I3588" s="3"/>
    </row>
    <row r="3589" spans="1:9" x14ac:dyDescent="0.2">
      <c r="A3589" s="3"/>
      <c r="G3589" s="3"/>
      <c r="H3589" s="3"/>
      <c r="I3589" s="3"/>
    </row>
    <row r="3590" spans="1:9" x14ac:dyDescent="0.2">
      <c r="A3590" s="3"/>
      <c r="G3590" s="3"/>
      <c r="H3590" s="3"/>
      <c r="I3590" s="3"/>
    </row>
    <row r="3591" spans="1:9" x14ac:dyDescent="0.2">
      <c r="A3591" s="3"/>
      <c r="G3591" s="3"/>
      <c r="H3591" s="3"/>
      <c r="I3591" s="3"/>
    </row>
    <row r="3592" spans="1:9" x14ac:dyDescent="0.2">
      <c r="A3592" s="3"/>
      <c r="G3592" s="3"/>
      <c r="H3592" s="3"/>
      <c r="I3592" s="3"/>
    </row>
    <row r="3593" spans="1:9" x14ac:dyDescent="0.2">
      <c r="A3593" s="3"/>
      <c r="G3593" s="3"/>
      <c r="H3593" s="3"/>
      <c r="I3593" s="3"/>
    </row>
    <row r="3594" spans="1:9" x14ac:dyDescent="0.2">
      <c r="A3594" s="3"/>
      <c r="G3594" s="3"/>
      <c r="H3594" s="3"/>
      <c r="I3594" s="3"/>
    </row>
    <row r="3595" spans="1:9" x14ac:dyDescent="0.2">
      <c r="A3595" s="3"/>
      <c r="G3595" s="3"/>
      <c r="H3595" s="3"/>
      <c r="I3595" s="3"/>
    </row>
    <row r="3596" spans="1:9" x14ac:dyDescent="0.2">
      <c r="A3596" s="3"/>
      <c r="G3596" s="3"/>
      <c r="H3596" s="3"/>
      <c r="I3596" s="3"/>
    </row>
    <row r="3597" spans="1:9" x14ac:dyDescent="0.2">
      <c r="A3597" s="3"/>
      <c r="G3597" s="3"/>
      <c r="H3597" s="3"/>
      <c r="I3597" s="3"/>
    </row>
    <row r="3598" spans="1:9" x14ac:dyDescent="0.2">
      <c r="A3598" s="3"/>
      <c r="G3598" s="3"/>
      <c r="H3598" s="3"/>
      <c r="I3598" s="3"/>
    </row>
    <row r="3599" spans="1:9" x14ac:dyDescent="0.2">
      <c r="A3599" s="3"/>
      <c r="G3599" s="3"/>
      <c r="H3599" s="3"/>
      <c r="I3599" s="3"/>
    </row>
    <row r="3600" spans="1:9" x14ac:dyDescent="0.2">
      <c r="A3600" s="3"/>
      <c r="G3600" s="3"/>
      <c r="H3600" s="3"/>
      <c r="I3600" s="3"/>
    </row>
    <row r="3601" spans="1:9" x14ac:dyDescent="0.2">
      <c r="A3601" s="3"/>
      <c r="G3601" s="3"/>
      <c r="H3601" s="3"/>
      <c r="I3601" s="3"/>
    </row>
    <row r="3602" spans="1:9" x14ac:dyDescent="0.2">
      <c r="A3602" s="3"/>
      <c r="G3602" s="3"/>
      <c r="H3602" s="3"/>
      <c r="I3602" s="3"/>
    </row>
    <row r="3603" spans="1:9" x14ac:dyDescent="0.2">
      <c r="A3603" s="3"/>
      <c r="G3603" s="3"/>
      <c r="H3603" s="3"/>
      <c r="I3603" s="3"/>
    </row>
    <row r="3604" spans="1:9" x14ac:dyDescent="0.2">
      <c r="A3604" s="3"/>
      <c r="G3604" s="3"/>
      <c r="H3604" s="3"/>
      <c r="I3604" s="3"/>
    </row>
    <row r="3605" spans="1:9" x14ac:dyDescent="0.2">
      <c r="A3605" s="3"/>
      <c r="G3605" s="3"/>
      <c r="H3605" s="3"/>
      <c r="I3605" s="3"/>
    </row>
    <row r="3606" spans="1:9" x14ac:dyDescent="0.2">
      <c r="A3606" s="3"/>
      <c r="G3606" s="3"/>
      <c r="H3606" s="3"/>
      <c r="I3606" s="3"/>
    </row>
    <row r="3607" spans="1:9" x14ac:dyDescent="0.2">
      <c r="A3607" s="3"/>
      <c r="G3607" s="3"/>
      <c r="H3607" s="3"/>
      <c r="I3607" s="3"/>
    </row>
    <row r="3608" spans="1:9" x14ac:dyDescent="0.2">
      <c r="A3608" s="3"/>
      <c r="G3608" s="3"/>
      <c r="H3608" s="3"/>
      <c r="I3608" s="3"/>
    </row>
    <row r="3609" spans="1:9" x14ac:dyDescent="0.2">
      <c r="A3609" s="3"/>
      <c r="G3609" s="3"/>
      <c r="H3609" s="3"/>
      <c r="I3609" s="3"/>
    </row>
    <row r="3610" spans="1:9" x14ac:dyDescent="0.2">
      <c r="A3610" s="3"/>
      <c r="G3610" s="3"/>
      <c r="H3610" s="3"/>
      <c r="I3610" s="3"/>
    </row>
    <row r="3611" spans="1:9" x14ac:dyDescent="0.2">
      <c r="A3611" s="3"/>
      <c r="G3611" s="3"/>
      <c r="H3611" s="3"/>
      <c r="I3611" s="3"/>
    </row>
    <row r="3612" spans="1:9" x14ac:dyDescent="0.2">
      <c r="A3612" s="3"/>
      <c r="G3612" s="3"/>
      <c r="H3612" s="3"/>
      <c r="I3612" s="3"/>
    </row>
    <row r="3613" spans="1:9" x14ac:dyDescent="0.2">
      <c r="A3613" s="3"/>
      <c r="G3613" s="3"/>
      <c r="H3613" s="3"/>
      <c r="I3613" s="3"/>
    </row>
    <row r="3614" spans="1:9" x14ac:dyDescent="0.2">
      <c r="A3614" s="3"/>
      <c r="G3614" s="3"/>
      <c r="H3614" s="3"/>
      <c r="I3614" s="3"/>
    </row>
    <row r="3615" spans="1:9" x14ac:dyDescent="0.2">
      <c r="A3615" s="3"/>
      <c r="G3615" s="3"/>
      <c r="H3615" s="3"/>
      <c r="I3615" s="3"/>
    </row>
    <row r="3616" spans="1:9" x14ac:dyDescent="0.2">
      <c r="A3616" s="3"/>
      <c r="G3616" s="3"/>
      <c r="H3616" s="3"/>
      <c r="I3616" s="3"/>
    </row>
    <row r="3617" spans="1:9" x14ac:dyDescent="0.2">
      <c r="A3617" s="3"/>
      <c r="G3617" s="3"/>
      <c r="H3617" s="3"/>
      <c r="I3617" s="3"/>
    </row>
    <row r="3618" spans="1:9" x14ac:dyDescent="0.2">
      <c r="A3618" s="3"/>
      <c r="G3618" s="3"/>
      <c r="H3618" s="3"/>
      <c r="I3618" s="3"/>
    </row>
    <row r="3619" spans="1:9" x14ac:dyDescent="0.2">
      <c r="A3619" s="3"/>
      <c r="G3619" s="3"/>
      <c r="H3619" s="3"/>
      <c r="I3619" s="3"/>
    </row>
    <row r="3620" spans="1:9" x14ac:dyDescent="0.2">
      <c r="A3620" s="3"/>
      <c r="G3620" s="3"/>
      <c r="H3620" s="3"/>
      <c r="I3620" s="3"/>
    </row>
    <row r="3621" spans="1:9" x14ac:dyDescent="0.2">
      <c r="A3621" s="3"/>
      <c r="G3621" s="3"/>
      <c r="H3621" s="3"/>
      <c r="I3621" s="3"/>
    </row>
    <row r="3622" spans="1:9" x14ac:dyDescent="0.2">
      <c r="A3622" s="3"/>
      <c r="G3622" s="3"/>
      <c r="H3622" s="3"/>
      <c r="I3622" s="3"/>
    </row>
    <row r="3623" spans="1:9" x14ac:dyDescent="0.2">
      <c r="A3623" s="3"/>
      <c r="G3623" s="3"/>
      <c r="H3623" s="3"/>
      <c r="I3623" s="3"/>
    </row>
    <row r="3624" spans="1:9" x14ac:dyDescent="0.2">
      <c r="A3624" s="3"/>
      <c r="G3624" s="3"/>
      <c r="H3624" s="3"/>
      <c r="I3624" s="3"/>
    </row>
    <row r="3625" spans="1:9" x14ac:dyDescent="0.2">
      <c r="A3625" s="3"/>
      <c r="G3625" s="3"/>
      <c r="H3625" s="3"/>
      <c r="I3625" s="3"/>
    </row>
    <row r="3626" spans="1:9" x14ac:dyDescent="0.2">
      <c r="A3626" s="3"/>
      <c r="G3626" s="3"/>
      <c r="H3626" s="3"/>
      <c r="I3626" s="3"/>
    </row>
    <row r="3627" spans="1:9" x14ac:dyDescent="0.2">
      <c r="A3627" s="3"/>
      <c r="G3627" s="3"/>
      <c r="H3627" s="3"/>
      <c r="I3627" s="3"/>
    </row>
    <row r="3628" spans="1:9" x14ac:dyDescent="0.2">
      <c r="A3628" s="3"/>
      <c r="G3628" s="3"/>
      <c r="H3628" s="3"/>
      <c r="I3628" s="3"/>
    </row>
    <row r="3629" spans="1:9" x14ac:dyDescent="0.2">
      <c r="A3629" s="3"/>
      <c r="G3629" s="3"/>
      <c r="H3629" s="3"/>
      <c r="I3629" s="3"/>
    </row>
    <row r="3630" spans="1:9" x14ac:dyDescent="0.2">
      <c r="A3630" s="3"/>
      <c r="G3630" s="3"/>
      <c r="H3630" s="3"/>
      <c r="I3630" s="3"/>
    </row>
    <row r="3631" spans="1:9" x14ac:dyDescent="0.2">
      <c r="A3631" s="3"/>
      <c r="G3631" s="3"/>
      <c r="H3631" s="3"/>
      <c r="I3631" s="3"/>
    </row>
    <row r="3632" spans="1:9" x14ac:dyDescent="0.2">
      <c r="A3632" s="3"/>
      <c r="G3632" s="3"/>
      <c r="H3632" s="3"/>
      <c r="I3632" s="3"/>
    </row>
    <row r="3633" spans="1:9" x14ac:dyDescent="0.2">
      <c r="A3633" s="3"/>
      <c r="G3633" s="3"/>
      <c r="H3633" s="3"/>
      <c r="I3633" s="3"/>
    </row>
    <row r="3634" spans="1:9" x14ac:dyDescent="0.2">
      <c r="A3634" s="3"/>
      <c r="G3634" s="3"/>
      <c r="H3634" s="3"/>
      <c r="I3634" s="3"/>
    </row>
    <row r="3635" spans="1:9" x14ac:dyDescent="0.2">
      <c r="A3635" s="3"/>
      <c r="G3635" s="3"/>
      <c r="H3635" s="3"/>
      <c r="I3635" s="3"/>
    </row>
    <row r="3636" spans="1:9" x14ac:dyDescent="0.2">
      <c r="A3636" s="3"/>
      <c r="G3636" s="3"/>
      <c r="H3636" s="3"/>
      <c r="I3636" s="3"/>
    </row>
    <row r="3637" spans="1:9" x14ac:dyDescent="0.2">
      <c r="A3637" s="3"/>
      <c r="G3637" s="3"/>
      <c r="H3637" s="3"/>
      <c r="I3637" s="3"/>
    </row>
    <row r="3638" spans="1:9" x14ac:dyDescent="0.2">
      <c r="A3638" s="3"/>
      <c r="G3638" s="3"/>
      <c r="H3638" s="3"/>
      <c r="I3638" s="3"/>
    </row>
    <row r="3639" spans="1:9" x14ac:dyDescent="0.2">
      <c r="A3639" s="3"/>
      <c r="G3639" s="3"/>
      <c r="H3639" s="3"/>
      <c r="I3639" s="3"/>
    </row>
    <row r="3640" spans="1:9" x14ac:dyDescent="0.2">
      <c r="A3640" s="3"/>
      <c r="G3640" s="3"/>
      <c r="H3640" s="3"/>
      <c r="I3640" s="3"/>
    </row>
    <row r="3641" spans="1:9" x14ac:dyDescent="0.2">
      <c r="A3641" s="3"/>
      <c r="G3641" s="3"/>
      <c r="H3641" s="3"/>
      <c r="I3641" s="3"/>
    </row>
    <row r="3642" spans="1:9" x14ac:dyDescent="0.2">
      <c r="A3642" s="3"/>
      <c r="G3642" s="3"/>
      <c r="H3642" s="3"/>
      <c r="I3642" s="3"/>
    </row>
    <row r="3643" spans="1:9" x14ac:dyDescent="0.2">
      <c r="A3643" s="3"/>
      <c r="G3643" s="3"/>
      <c r="H3643" s="3"/>
      <c r="I3643" s="3"/>
    </row>
    <row r="3644" spans="1:9" x14ac:dyDescent="0.2">
      <c r="A3644" s="3"/>
      <c r="G3644" s="3"/>
      <c r="H3644" s="3"/>
      <c r="I3644" s="3"/>
    </row>
    <row r="3645" spans="1:9" x14ac:dyDescent="0.2">
      <c r="A3645" s="3"/>
      <c r="G3645" s="3"/>
      <c r="H3645" s="3"/>
      <c r="I3645" s="3"/>
    </row>
    <row r="3646" spans="1:9" x14ac:dyDescent="0.2">
      <c r="A3646" s="3"/>
      <c r="G3646" s="3"/>
      <c r="H3646" s="3"/>
      <c r="I3646" s="3"/>
    </row>
    <row r="3647" spans="1:9" x14ac:dyDescent="0.2">
      <c r="A3647" s="3"/>
      <c r="G3647" s="3"/>
      <c r="H3647" s="3"/>
      <c r="I3647" s="3"/>
    </row>
    <row r="3648" spans="1:9" x14ac:dyDescent="0.2">
      <c r="A3648" s="3"/>
      <c r="G3648" s="3"/>
      <c r="H3648" s="3"/>
      <c r="I3648" s="3"/>
    </row>
    <row r="3649" spans="1:9" x14ac:dyDescent="0.2">
      <c r="A3649" s="3"/>
      <c r="G3649" s="3"/>
      <c r="H3649" s="3"/>
      <c r="I3649" s="3"/>
    </row>
    <row r="3650" spans="1:9" x14ac:dyDescent="0.2">
      <c r="A3650" s="3"/>
      <c r="G3650" s="3"/>
      <c r="H3650" s="3"/>
      <c r="I3650" s="3"/>
    </row>
    <row r="3651" spans="1:9" x14ac:dyDescent="0.2">
      <c r="A3651" s="3"/>
      <c r="G3651" s="3"/>
      <c r="H3651" s="3"/>
      <c r="I3651" s="3"/>
    </row>
    <row r="3652" spans="1:9" x14ac:dyDescent="0.2">
      <c r="A3652" s="3"/>
      <c r="G3652" s="3"/>
      <c r="H3652" s="3"/>
      <c r="I3652" s="3"/>
    </row>
    <row r="3653" spans="1:9" x14ac:dyDescent="0.2">
      <c r="A3653" s="3"/>
      <c r="G3653" s="3"/>
      <c r="H3653" s="3"/>
      <c r="I3653" s="3"/>
    </row>
    <row r="3654" spans="1:9" x14ac:dyDescent="0.2">
      <c r="A3654" s="3"/>
      <c r="G3654" s="3"/>
      <c r="H3654" s="3"/>
      <c r="I3654" s="3"/>
    </row>
    <row r="3655" spans="1:9" x14ac:dyDescent="0.2">
      <c r="A3655" s="3"/>
      <c r="G3655" s="3"/>
      <c r="H3655" s="3"/>
      <c r="I3655" s="3"/>
    </row>
    <row r="3656" spans="1:9" x14ac:dyDescent="0.2">
      <c r="A3656" s="3"/>
      <c r="G3656" s="3"/>
      <c r="H3656" s="3"/>
      <c r="I3656" s="3"/>
    </row>
    <row r="3657" spans="1:9" x14ac:dyDescent="0.2">
      <c r="A3657" s="3"/>
      <c r="G3657" s="3"/>
      <c r="H3657" s="3"/>
      <c r="I3657" s="3"/>
    </row>
    <row r="3658" spans="1:9" x14ac:dyDescent="0.2">
      <c r="A3658" s="3"/>
      <c r="G3658" s="3"/>
      <c r="H3658" s="3"/>
      <c r="I3658" s="3"/>
    </row>
    <row r="3659" spans="1:9" x14ac:dyDescent="0.2">
      <c r="A3659" s="3"/>
      <c r="G3659" s="3"/>
      <c r="H3659" s="3"/>
      <c r="I3659" s="3"/>
    </row>
    <row r="3660" spans="1:9" x14ac:dyDescent="0.2">
      <c r="A3660" s="3"/>
      <c r="G3660" s="3"/>
      <c r="H3660" s="3"/>
      <c r="I3660" s="3"/>
    </row>
    <row r="3661" spans="1:9" x14ac:dyDescent="0.2">
      <c r="A3661" s="3"/>
      <c r="G3661" s="3"/>
      <c r="H3661" s="3"/>
      <c r="I3661" s="3"/>
    </row>
    <row r="3662" spans="1:9" x14ac:dyDescent="0.2">
      <c r="A3662" s="3"/>
      <c r="G3662" s="3"/>
      <c r="H3662" s="3"/>
      <c r="I3662" s="3"/>
    </row>
    <row r="3663" spans="1:9" x14ac:dyDescent="0.2">
      <c r="A3663" s="3"/>
      <c r="G3663" s="3"/>
      <c r="H3663" s="3"/>
      <c r="I3663" s="3"/>
    </row>
    <row r="3664" spans="1:9" x14ac:dyDescent="0.2">
      <c r="A3664" s="3"/>
      <c r="G3664" s="3"/>
      <c r="H3664" s="3"/>
      <c r="I3664" s="3"/>
    </row>
    <row r="3665" spans="1:9" x14ac:dyDescent="0.2">
      <c r="A3665" s="3"/>
      <c r="G3665" s="3"/>
      <c r="H3665" s="3"/>
      <c r="I3665" s="3"/>
    </row>
    <row r="3666" spans="1:9" x14ac:dyDescent="0.2">
      <c r="A3666" s="3"/>
      <c r="G3666" s="3"/>
      <c r="H3666" s="3"/>
      <c r="I3666" s="3"/>
    </row>
    <row r="3667" spans="1:9" x14ac:dyDescent="0.2">
      <c r="A3667" s="3"/>
      <c r="G3667" s="3"/>
      <c r="H3667" s="3"/>
      <c r="I3667" s="3"/>
    </row>
    <row r="3668" spans="1:9" x14ac:dyDescent="0.2">
      <c r="A3668" s="3"/>
      <c r="G3668" s="3"/>
      <c r="H3668" s="3"/>
      <c r="I3668" s="3"/>
    </row>
    <row r="3669" spans="1:9" x14ac:dyDescent="0.2">
      <c r="A3669" s="3"/>
      <c r="G3669" s="3"/>
      <c r="H3669" s="3"/>
      <c r="I3669" s="3"/>
    </row>
    <row r="3670" spans="1:9" x14ac:dyDescent="0.2">
      <c r="A3670" s="3"/>
      <c r="G3670" s="3"/>
      <c r="H3670" s="3"/>
      <c r="I3670" s="3"/>
    </row>
    <row r="3671" spans="1:9" x14ac:dyDescent="0.2">
      <c r="A3671" s="3"/>
      <c r="G3671" s="3"/>
      <c r="H3671" s="3"/>
      <c r="I3671" s="3"/>
    </row>
    <row r="3672" spans="1:9" x14ac:dyDescent="0.2">
      <c r="A3672" s="3"/>
      <c r="G3672" s="3"/>
      <c r="H3672" s="3"/>
      <c r="I3672" s="3"/>
    </row>
    <row r="3673" spans="1:9" x14ac:dyDescent="0.2">
      <c r="A3673" s="3"/>
      <c r="G3673" s="3"/>
      <c r="H3673" s="3"/>
      <c r="I3673" s="3"/>
    </row>
    <row r="3674" spans="1:9" x14ac:dyDescent="0.2">
      <c r="A3674" s="3"/>
      <c r="G3674" s="3"/>
      <c r="H3674" s="3"/>
      <c r="I3674" s="3"/>
    </row>
    <row r="3675" spans="1:9" x14ac:dyDescent="0.2">
      <c r="A3675" s="3"/>
      <c r="G3675" s="3"/>
      <c r="H3675" s="3"/>
      <c r="I3675" s="3"/>
    </row>
    <row r="3676" spans="1:9" x14ac:dyDescent="0.2">
      <c r="A3676" s="3"/>
      <c r="G3676" s="3"/>
      <c r="H3676" s="3"/>
      <c r="I3676" s="3"/>
    </row>
    <row r="3677" spans="1:9" x14ac:dyDescent="0.2">
      <c r="A3677" s="3"/>
      <c r="G3677" s="3"/>
      <c r="H3677" s="3"/>
      <c r="I3677" s="3"/>
    </row>
    <row r="3678" spans="1:9" x14ac:dyDescent="0.2">
      <c r="A3678" s="3"/>
      <c r="G3678" s="3"/>
      <c r="H3678" s="3"/>
      <c r="I3678" s="3"/>
    </row>
    <row r="3679" spans="1:9" x14ac:dyDescent="0.2">
      <c r="A3679" s="3"/>
      <c r="G3679" s="3"/>
      <c r="H3679" s="3"/>
      <c r="I3679" s="3"/>
    </row>
    <row r="3680" spans="1:9" x14ac:dyDescent="0.2">
      <c r="A3680" s="3"/>
      <c r="G3680" s="3"/>
      <c r="H3680" s="3"/>
      <c r="I3680" s="3"/>
    </row>
    <row r="3681" spans="1:9" x14ac:dyDescent="0.2">
      <c r="A3681" s="3"/>
      <c r="G3681" s="3"/>
      <c r="H3681" s="3"/>
      <c r="I3681" s="3"/>
    </row>
    <row r="3682" spans="1:9" x14ac:dyDescent="0.2">
      <c r="A3682" s="3"/>
      <c r="G3682" s="3"/>
      <c r="H3682" s="3"/>
      <c r="I3682" s="3"/>
    </row>
    <row r="3683" spans="1:9" x14ac:dyDescent="0.2">
      <c r="A3683" s="3"/>
      <c r="G3683" s="3"/>
      <c r="H3683" s="3"/>
      <c r="I3683" s="3"/>
    </row>
    <row r="3684" spans="1:9" x14ac:dyDescent="0.2">
      <c r="A3684" s="3"/>
      <c r="G3684" s="3"/>
      <c r="H3684" s="3"/>
      <c r="I3684" s="3"/>
    </row>
    <row r="3685" spans="1:9" x14ac:dyDescent="0.2">
      <c r="A3685" s="3"/>
      <c r="G3685" s="3"/>
      <c r="H3685" s="3"/>
      <c r="I3685" s="3"/>
    </row>
    <row r="3686" spans="1:9" x14ac:dyDescent="0.2">
      <c r="A3686" s="3"/>
      <c r="G3686" s="3"/>
      <c r="H3686" s="3"/>
      <c r="I3686" s="3"/>
    </row>
    <row r="3687" spans="1:9" x14ac:dyDescent="0.2">
      <c r="A3687" s="3"/>
      <c r="G3687" s="3"/>
      <c r="H3687" s="3"/>
      <c r="I3687" s="3"/>
    </row>
    <row r="3688" spans="1:9" x14ac:dyDescent="0.2">
      <c r="A3688" s="3"/>
      <c r="G3688" s="3"/>
      <c r="H3688" s="3"/>
      <c r="I3688" s="3"/>
    </row>
    <row r="3689" spans="1:9" x14ac:dyDescent="0.2">
      <c r="A3689" s="3"/>
      <c r="G3689" s="3"/>
      <c r="H3689" s="3"/>
      <c r="I3689" s="3"/>
    </row>
    <row r="3690" spans="1:9" x14ac:dyDescent="0.2">
      <c r="A3690" s="3"/>
      <c r="G3690" s="3"/>
      <c r="H3690" s="3"/>
      <c r="I3690" s="3"/>
    </row>
    <row r="3691" spans="1:9" x14ac:dyDescent="0.2">
      <c r="A3691" s="3"/>
      <c r="G3691" s="3"/>
      <c r="H3691" s="3"/>
      <c r="I3691" s="3"/>
    </row>
    <row r="3692" spans="1:9" x14ac:dyDescent="0.2">
      <c r="A3692" s="3"/>
      <c r="G3692" s="3"/>
      <c r="H3692" s="3"/>
      <c r="I3692" s="3"/>
    </row>
    <row r="3693" spans="1:9" x14ac:dyDescent="0.2">
      <c r="A3693" s="3"/>
      <c r="G3693" s="3"/>
      <c r="H3693" s="3"/>
      <c r="I3693" s="3"/>
    </row>
    <row r="3694" spans="1:9" x14ac:dyDescent="0.2">
      <c r="A3694" s="3"/>
      <c r="G3694" s="3"/>
      <c r="H3694" s="3"/>
      <c r="I3694" s="3"/>
    </row>
    <row r="3695" spans="1:9" x14ac:dyDescent="0.2">
      <c r="A3695" s="3"/>
      <c r="G3695" s="3"/>
      <c r="H3695" s="3"/>
      <c r="I3695" s="3"/>
    </row>
    <row r="3696" spans="1:9" x14ac:dyDescent="0.2">
      <c r="A3696" s="3"/>
      <c r="G3696" s="3"/>
      <c r="H3696" s="3"/>
      <c r="I3696" s="3"/>
    </row>
    <row r="3697" spans="1:9" x14ac:dyDescent="0.2">
      <c r="A3697" s="3"/>
      <c r="G3697" s="3"/>
      <c r="H3697" s="3"/>
      <c r="I3697" s="3"/>
    </row>
    <row r="3698" spans="1:9" x14ac:dyDescent="0.2">
      <c r="A3698" s="3"/>
      <c r="G3698" s="3"/>
      <c r="H3698" s="3"/>
      <c r="I3698" s="3"/>
    </row>
    <row r="3699" spans="1:9" x14ac:dyDescent="0.2">
      <c r="A3699" s="3"/>
      <c r="G3699" s="3"/>
      <c r="H3699" s="3"/>
      <c r="I3699" s="3"/>
    </row>
    <row r="3700" spans="1:9" x14ac:dyDescent="0.2">
      <c r="A3700" s="3"/>
      <c r="G3700" s="3"/>
      <c r="H3700" s="3"/>
      <c r="I3700" s="3"/>
    </row>
    <row r="3701" spans="1:9" x14ac:dyDescent="0.2">
      <c r="A3701" s="3"/>
      <c r="G3701" s="3"/>
      <c r="H3701" s="3"/>
      <c r="I3701" s="3"/>
    </row>
    <row r="3702" spans="1:9" x14ac:dyDescent="0.2">
      <c r="A3702" s="3"/>
      <c r="G3702" s="3"/>
      <c r="H3702" s="3"/>
      <c r="I3702" s="3"/>
    </row>
    <row r="3703" spans="1:9" x14ac:dyDescent="0.2">
      <c r="A3703" s="3"/>
      <c r="G3703" s="3"/>
      <c r="H3703" s="3"/>
      <c r="I3703" s="3"/>
    </row>
    <row r="3704" spans="1:9" x14ac:dyDescent="0.2">
      <c r="A3704" s="3"/>
      <c r="G3704" s="3"/>
      <c r="H3704" s="3"/>
      <c r="I3704" s="3"/>
    </row>
    <row r="3705" spans="1:9" x14ac:dyDescent="0.2">
      <c r="A3705" s="3"/>
      <c r="G3705" s="3"/>
      <c r="H3705" s="3"/>
      <c r="I3705" s="3"/>
    </row>
    <row r="3706" spans="1:9" x14ac:dyDescent="0.2">
      <c r="A3706" s="3"/>
      <c r="G3706" s="3"/>
      <c r="H3706" s="3"/>
      <c r="I3706" s="3"/>
    </row>
    <row r="3707" spans="1:9" x14ac:dyDescent="0.2">
      <c r="A3707" s="3"/>
      <c r="G3707" s="3"/>
      <c r="H3707" s="3"/>
      <c r="I3707" s="3"/>
    </row>
    <row r="3708" spans="1:9" x14ac:dyDescent="0.2">
      <c r="A3708" s="3"/>
      <c r="G3708" s="3"/>
      <c r="H3708" s="3"/>
      <c r="I3708" s="3"/>
    </row>
    <row r="3709" spans="1:9" x14ac:dyDescent="0.2">
      <c r="A3709" s="3"/>
      <c r="G3709" s="3"/>
      <c r="H3709" s="3"/>
      <c r="I3709" s="3"/>
    </row>
    <row r="3710" spans="1:9" x14ac:dyDescent="0.2">
      <c r="A3710" s="3"/>
      <c r="G3710" s="3"/>
      <c r="H3710" s="3"/>
      <c r="I3710" s="3"/>
    </row>
    <row r="3711" spans="1:9" x14ac:dyDescent="0.2">
      <c r="A3711" s="3"/>
      <c r="G3711" s="3"/>
      <c r="H3711" s="3"/>
      <c r="I3711" s="3"/>
    </row>
    <row r="3712" spans="1:9" x14ac:dyDescent="0.2">
      <c r="A3712" s="3"/>
      <c r="G3712" s="3"/>
      <c r="H3712" s="3"/>
      <c r="I3712" s="3"/>
    </row>
    <row r="3713" spans="1:9" x14ac:dyDescent="0.2">
      <c r="A3713" s="3"/>
      <c r="G3713" s="3"/>
      <c r="H3713" s="3"/>
      <c r="I3713" s="3"/>
    </row>
    <row r="3714" spans="1:9" x14ac:dyDescent="0.2">
      <c r="A3714" s="3"/>
      <c r="G3714" s="3"/>
      <c r="H3714" s="3"/>
      <c r="I3714" s="3"/>
    </row>
    <row r="3715" spans="1:9" x14ac:dyDescent="0.2">
      <c r="A3715" s="3"/>
      <c r="G3715" s="3"/>
      <c r="H3715" s="3"/>
      <c r="I3715" s="3"/>
    </row>
    <row r="3716" spans="1:9" x14ac:dyDescent="0.2">
      <c r="A3716" s="3"/>
      <c r="G3716" s="3"/>
      <c r="H3716" s="3"/>
      <c r="I3716" s="3"/>
    </row>
    <row r="3717" spans="1:9" x14ac:dyDescent="0.2">
      <c r="A3717" s="3"/>
      <c r="G3717" s="3"/>
      <c r="H3717" s="3"/>
      <c r="I3717" s="3"/>
    </row>
    <row r="3718" spans="1:9" x14ac:dyDescent="0.2">
      <c r="A3718" s="3"/>
      <c r="G3718" s="3"/>
      <c r="H3718" s="3"/>
      <c r="I3718" s="3"/>
    </row>
    <row r="3719" spans="1:9" x14ac:dyDescent="0.2">
      <c r="A3719" s="3"/>
      <c r="G3719" s="3"/>
      <c r="H3719" s="3"/>
      <c r="I3719" s="3"/>
    </row>
    <row r="3720" spans="1:9" x14ac:dyDescent="0.2">
      <c r="A3720" s="3"/>
      <c r="G3720" s="3"/>
      <c r="H3720" s="3"/>
      <c r="I3720" s="3"/>
    </row>
    <row r="3721" spans="1:9" x14ac:dyDescent="0.2">
      <c r="A3721" s="3"/>
      <c r="G3721" s="3"/>
      <c r="H3721" s="3"/>
      <c r="I3721" s="3"/>
    </row>
    <row r="3722" spans="1:9" x14ac:dyDescent="0.2">
      <c r="A3722" s="3"/>
      <c r="G3722" s="3"/>
      <c r="H3722" s="3"/>
      <c r="I3722" s="3"/>
    </row>
    <row r="3723" spans="1:9" x14ac:dyDescent="0.2">
      <c r="A3723" s="3"/>
      <c r="G3723" s="3"/>
      <c r="H3723" s="3"/>
      <c r="I3723" s="3"/>
    </row>
    <row r="3724" spans="1:9" x14ac:dyDescent="0.2">
      <c r="A3724" s="3"/>
      <c r="G3724" s="3"/>
      <c r="H3724" s="3"/>
      <c r="I3724" s="3"/>
    </row>
    <row r="3725" spans="1:9" x14ac:dyDescent="0.2">
      <c r="A3725" s="3"/>
      <c r="G3725" s="3"/>
      <c r="H3725" s="3"/>
      <c r="I3725" s="3"/>
    </row>
    <row r="3726" spans="1:9" x14ac:dyDescent="0.2">
      <c r="A3726" s="3"/>
      <c r="G3726" s="3"/>
      <c r="H3726" s="3"/>
      <c r="I3726" s="3"/>
    </row>
    <row r="3727" spans="1:9" x14ac:dyDescent="0.2">
      <c r="A3727" s="3"/>
      <c r="G3727" s="3"/>
      <c r="H3727" s="3"/>
      <c r="I3727" s="3"/>
    </row>
    <row r="3728" spans="1:9" x14ac:dyDescent="0.2">
      <c r="A3728" s="3"/>
      <c r="G3728" s="3"/>
      <c r="H3728" s="3"/>
      <c r="I3728" s="3"/>
    </row>
    <row r="3729" spans="1:9" x14ac:dyDescent="0.2">
      <c r="A3729" s="3"/>
      <c r="G3729" s="3"/>
      <c r="H3729" s="3"/>
      <c r="I3729" s="3"/>
    </row>
    <row r="3730" spans="1:9" x14ac:dyDescent="0.2">
      <c r="A3730" s="3"/>
      <c r="G3730" s="3"/>
      <c r="H3730" s="3"/>
      <c r="I3730" s="3"/>
    </row>
    <row r="3731" spans="1:9" x14ac:dyDescent="0.2">
      <c r="A3731" s="3"/>
      <c r="G3731" s="3"/>
      <c r="H3731" s="3"/>
      <c r="I3731" s="3"/>
    </row>
    <row r="3732" spans="1:9" x14ac:dyDescent="0.2">
      <c r="A3732" s="3"/>
      <c r="G3732" s="3"/>
      <c r="H3732" s="3"/>
      <c r="I3732" s="3"/>
    </row>
    <row r="3733" spans="1:9" x14ac:dyDescent="0.2">
      <c r="A3733" s="3"/>
      <c r="G3733" s="3"/>
      <c r="H3733" s="3"/>
      <c r="I3733" s="3"/>
    </row>
    <row r="3734" spans="1:9" x14ac:dyDescent="0.2">
      <c r="A3734" s="3"/>
      <c r="G3734" s="3"/>
      <c r="H3734" s="3"/>
      <c r="I3734" s="3"/>
    </row>
    <row r="3735" spans="1:9" x14ac:dyDescent="0.2">
      <c r="A3735" s="3"/>
      <c r="G3735" s="3"/>
      <c r="H3735" s="3"/>
      <c r="I3735" s="3"/>
    </row>
    <row r="3736" spans="1:9" x14ac:dyDescent="0.2">
      <c r="A3736" s="3"/>
      <c r="G3736" s="3"/>
      <c r="H3736" s="3"/>
      <c r="I3736" s="3"/>
    </row>
    <row r="3737" spans="1:9" x14ac:dyDescent="0.2">
      <c r="A3737" s="3"/>
      <c r="G3737" s="3"/>
      <c r="H3737" s="3"/>
      <c r="I3737" s="3"/>
    </row>
    <row r="3738" spans="1:9" x14ac:dyDescent="0.2">
      <c r="A3738" s="3"/>
      <c r="G3738" s="3"/>
      <c r="H3738" s="3"/>
      <c r="I3738" s="3"/>
    </row>
    <row r="3739" spans="1:9" x14ac:dyDescent="0.2">
      <c r="A3739" s="3"/>
      <c r="G3739" s="3"/>
      <c r="H3739" s="3"/>
      <c r="I3739" s="3"/>
    </row>
    <row r="3740" spans="1:9" x14ac:dyDescent="0.2">
      <c r="A3740" s="3"/>
      <c r="G3740" s="3"/>
      <c r="H3740" s="3"/>
      <c r="I3740" s="3"/>
    </row>
    <row r="3741" spans="1:9" x14ac:dyDescent="0.2">
      <c r="A3741" s="3"/>
      <c r="G3741" s="3"/>
      <c r="H3741" s="3"/>
      <c r="I3741" s="3"/>
    </row>
    <row r="3742" spans="1:9" x14ac:dyDescent="0.2">
      <c r="A3742" s="3"/>
      <c r="G3742" s="3"/>
      <c r="H3742" s="3"/>
      <c r="I3742" s="3"/>
    </row>
    <row r="3743" spans="1:9" x14ac:dyDescent="0.2">
      <c r="A3743" s="3"/>
      <c r="G3743" s="3"/>
      <c r="H3743" s="3"/>
      <c r="I3743" s="3"/>
    </row>
    <row r="3744" spans="1:9" x14ac:dyDescent="0.2">
      <c r="A3744" s="3"/>
      <c r="G3744" s="3"/>
      <c r="H3744" s="3"/>
      <c r="I3744" s="3"/>
    </row>
    <row r="3745" spans="1:9" x14ac:dyDescent="0.2">
      <c r="A3745" s="3"/>
      <c r="G3745" s="3"/>
      <c r="H3745" s="3"/>
      <c r="I3745" s="3"/>
    </row>
    <row r="3746" spans="1:9" x14ac:dyDescent="0.2">
      <c r="A3746" s="3"/>
      <c r="G3746" s="3"/>
      <c r="H3746" s="3"/>
      <c r="I3746" s="3"/>
    </row>
    <row r="3747" spans="1:9" x14ac:dyDescent="0.2">
      <c r="A3747" s="3"/>
      <c r="G3747" s="3"/>
      <c r="H3747" s="3"/>
      <c r="I3747" s="3"/>
    </row>
    <row r="3748" spans="1:9" x14ac:dyDescent="0.2">
      <c r="A3748" s="3"/>
      <c r="G3748" s="3"/>
      <c r="H3748" s="3"/>
      <c r="I3748" s="3"/>
    </row>
    <row r="3749" spans="1:9" x14ac:dyDescent="0.2">
      <c r="A3749" s="3"/>
      <c r="G3749" s="3"/>
      <c r="H3749" s="3"/>
      <c r="I3749" s="3"/>
    </row>
    <row r="3750" spans="1:9" x14ac:dyDescent="0.2">
      <c r="A3750" s="3"/>
      <c r="G3750" s="3"/>
      <c r="H3750" s="3"/>
      <c r="I3750" s="3"/>
    </row>
    <row r="3751" spans="1:9" x14ac:dyDescent="0.2">
      <c r="A3751" s="3"/>
      <c r="G3751" s="3"/>
      <c r="H3751" s="3"/>
      <c r="I3751" s="3"/>
    </row>
    <row r="3752" spans="1:9" x14ac:dyDescent="0.2">
      <c r="A3752" s="3"/>
      <c r="G3752" s="3"/>
      <c r="H3752" s="3"/>
      <c r="I3752" s="3"/>
    </row>
    <row r="3753" spans="1:9" x14ac:dyDescent="0.2">
      <c r="A3753" s="3"/>
      <c r="G3753" s="3"/>
      <c r="H3753" s="3"/>
      <c r="I3753" s="3"/>
    </row>
    <row r="3754" spans="1:9" x14ac:dyDescent="0.2">
      <c r="A3754" s="3"/>
      <c r="G3754" s="3"/>
      <c r="H3754" s="3"/>
      <c r="I3754" s="3"/>
    </row>
    <row r="3755" spans="1:9" x14ac:dyDescent="0.2">
      <c r="A3755" s="3"/>
      <c r="G3755" s="3"/>
      <c r="H3755" s="3"/>
      <c r="I3755" s="3"/>
    </row>
    <row r="3756" spans="1:9" x14ac:dyDescent="0.2">
      <c r="A3756" s="3"/>
      <c r="G3756" s="3"/>
      <c r="H3756" s="3"/>
      <c r="I3756" s="3"/>
    </row>
    <row r="3757" spans="1:9" x14ac:dyDescent="0.2">
      <c r="A3757" s="3"/>
      <c r="G3757" s="3"/>
      <c r="H3757" s="3"/>
      <c r="I3757" s="3"/>
    </row>
    <row r="3758" spans="1:9" x14ac:dyDescent="0.2">
      <c r="A3758" s="3"/>
      <c r="G3758" s="3"/>
      <c r="H3758" s="3"/>
      <c r="I3758" s="3"/>
    </row>
    <row r="3759" spans="1:9" x14ac:dyDescent="0.2">
      <c r="A3759" s="3"/>
      <c r="G3759" s="3"/>
      <c r="H3759" s="3"/>
      <c r="I3759" s="3"/>
    </row>
    <row r="3760" spans="1:9" x14ac:dyDescent="0.2">
      <c r="A3760" s="3"/>
      <c r="G3760" s="3"/>
      <c r="H3760" s="3"/>
      <c r="I3760" s="3"/>
    </row>
    <row r="3761" spans="1:9" x14ac:dyDescent="0.2">
      <c r="A3761" s="3"/>
      <c r="G3761" s="3"/>
      <c r="H3761" s="3"/>
      <c r="I3761" s="3"/>
    </row>
    <row r="3762" spans="1:9" x14ac:dyDescent="0.2">
      <c r="A3762" s="3"/>
      <c r="G3762" s="3"/>
      <c r="H3762" s="3"/>
      <c r="I3762" s="3"/>
    </row>
    <row r="3763" spans="1:9" x14ac:dyDescent="0.2">
      <c r="A3763" s="3"/>
      <c r="G3763" s="3"/>
      <c r="H3763" s="3"/>
      <c r="I3763" s="3"/>
    </row>
    <row r="3764" spans="1:9" x14ac:dyDescent="0.2">
      <c r="A3764" s="3"/>
      <c r="G3764" s="3"/>
      <c r="H3764" s="3"/>
      <c r="I3764" s="3"/>
    </row>
    <row r="3765" spans="1:9" x14ac:dyDescent="0.2">
      <c r="A3765" s="3"/>
      <c r="G3765" s="3"/>
      <c r="H3765" s="3"/>
      <c r="I3765" s="3"/>
    </row>
    <row r="3766" spans="1:9" x14ac:dyDescent="0.2">
      <c r="A3766" s="3"/>
      <c r="G3766" s="3"/>
      <c r="H3766" s="3"/>
      <c r="I3766" s="3"/>
    </row>
    <row r="3767" spans="1:9" x14ac:dyDescent="0.2">
      <c r="A3767" s="3"/>
      <c r="G3767" s="3"/>
      <c r="H3767" s="3"/>
      <c r="I3767" s="3"/>
    </row>
    <row r="3768" spans="1:9" x14ac:dyDescent="0.2">
      <c r="A3768" s="3"/>
      <c r="G3768" s="3"/>
      <c r="H3768" s="3"/>
      <c r="I3768" s="3"/>
    </row>
    <row r="3769" spans="1:9" x14ac:dyDescent="0.2">
      <c r="A3769" s="3"/>
      <c r="G3769" s="3"/>
      <c r="H3769" s="3"/>
      <c r="I3769" s="3"/>
    </row>
    <row r="3770" spans="1:9" x14ac:dyDescent="0.2">
      <c r="A3770" s="3"/>
      <c r="G3770" s="3"/>
      <c r="H3770" s="3"/>
      <c r="I3770" s="3"/>
    </row>
    <row r="3771" spans="1:9" x14ac:dyDescent="0.2">
      <c r="A3771" s="3"/>
      <c r="G3771" s="3"/>
      <c r="H3771" s="3"/>
      <c r="I3771" s="3"/>
    </row>
    <row r="3772" spans="1:9" x14ac:dyDescent="0.2">
      <c r="A3772" s="3"/>
      <c r="G3772" s="3"/>
      <c r="H3772" s="3"/>
      <c r="I3772" s="3"/>
    </row>
    <row r="3773" spans="1:9" x14ac:dyDescent="0.2">
      <c r="A3773" s="3"/>
      <c r="G3773" s="3"/>
      <c r="H3773" s="3"/>
      <c r="I3773" s="3"/>
    </row>
    <row r="3774" spans="1:9" x14ac:dyDescent="0.2">
      <c r="A3774" s="3"/>
      <c r="G3774" s="3"/>
      <c r="H3774" s="3"/>
      <c r="I3774" s="3"/>
    </row>
    <row r="3775" spans="1:9" x14ac:dyDescent="0.2">
      <c r="A3775" s="3"/>
      <c r="G3775" s="3"/>
      <c r="H3775" s="3"/>
      <c r="I3775" s="3"/>
    </row>
    <row r="3776" spans="1:9" x14ac:dyDescent="0.2">
      <c r="A3776" s="3"/>
      <c r="G3776" s="3"/>
      <c r="H3776" s="3"/>
      <c r="I3776" s="3"/>
    </row>
    <row r="3777" spans="1:9" x14ac:dyDescent="0.2">
      <c r="A3777" s="3"/>
      <c r="G3777" s="3"/>
      <c r="H3777" s="3"/>
      <c r="I3777" s="3"/>
    </row>
    <row r="3778" spans="1:9" x14ac:dyDescent="0.2">
      <c r="A3778" s="3"/>
      <c r="G3778" s="3"/>
      <c r="H3778" s="3"/>
      <c r="I3778" s="3"/>
    </row>
    <row r="3779" spans="1:9" x14ac:dyDescent="0.2">
      <c r="A3779" s="3"/>
      <c r="G3779" s="3"/>
      <c r="H3779" s="3"/>
      <c r="I3779" s="3"/>
    </row>
    <row r="3780" spans="1:9" x14ac:dyDescent="0.2">
      <c r="A3780" s="3"/>
      <c r="G3780" s="3"/>
      <c r="H3780" s="3"/>
      <c r="I3780" s="3"/>
    </row>
    <row r="3781" spans="1:9" x14ac:dyDescent="0.2">
      <c r="A3781" s="3"/>
      <c r="G3781" s="3"/>
      <c r="H3781" s="3"/>
      <c r="I3781" s="3"/>
    </row>
    <row r="3782" spans="1:9" x14ac:dyDescent="0.2">
      <c r="A3782" s="3"/>
      <c r="G3782" s="3"/>
      <c r="H3782" s="3"/>
      <c r="I3782" s="3"/>
    </row>
    <row r="3783" spans="1:9" x14ac:dyDescent="0.2">
      <c r="A3783" s="3"/>
      <c r="G3783" s="3"/>
      <c r="H3783" s="3"/>
      <c r="I3783" s="3"/>
    </row>
    <row r="3784" spans="1:9" x14ac:dyDescent="0.2">
      <c r="A3784" s="3"/>
      <c r="G3784" s="3"/>
      <c r="H3784" s="3"/>
      <c r="I3784" s="3"/>
    </row>
    <row r="3785" spans="1:9" x14ac:dyDescent="0.2">
      <c r="A3785" s="3"/>
      <c r="G3785" s="3"/>
      <c r="H3785" s="3"/>
      <c r="I3785" s="3"/>
    </row>
    <row r="3786" spans="1:9" x14ac:dyDescent="0.2">
      <c r="A3786" s="3"/>
      <c r="G3786" s="3"/>
      <c r="H3786" s="3"/>
      <c r="I3786" s="3"/>
    </row>
    <row r="3787" spans="1:9" x14ac:dyDescent="0.2">
      <c r="A3787" s="3"/>
      <c r="G3787" s="3"/>
      <c r="H3787" s="3"/>
      <c r="I3787" s="3"/>
    </row>
    <row r="3788" spans="1:9" x14ac:dyDescent="0.2">
      <c r="A3788" s="3"/>
      <c r="G3788" s="3"/>
      <c r="H3788" s="3"/>
      <c r="I3788" s="3"/>
    </row>
    <row r="3789" spans="1:9" x14ac:dyDescent="0.2">
      <c r="A3789" s="3"/>
      <c r="G3789" s="3"/>
      <c r="H3789" s="3"/>
      <c r="I3789" s="3"/>
    </row>
    <row r="3790" spans="1:9" x14ac:dyDescent="0.2">
      <c r="A3790" s="3"/>
      <c r="G3790" s="3"/>
      <c r="H3790" s="3"/>
      <c r="I3790" s="3"/>
    </row>
    <row r="3791" spans="1:9" x14ac:dyDescent="0.2">
      <c r="A3791" s="3"/>
      <c r="G3791" s="3"/>
      <c r="H3791" s="3"/>
      <c r="I3791" s="3"/>
    </row>
    <row r="3792" spans="1:9" x14ac:dyDescent="0.2">
      <c r="A3792" s="3"/>
      <c r="G3792" s="3"/>
      <c r="H3792" s="3"/>
      <c r="I3792" s="3"/>
    </row>
    <row r="3793" spans="1:9" x14ac:dyDescent="0.2">
      <c r="A3793" s="3"/>
      <c r="G3793" s="3"/>
      <c r="H3793" s="3"/>
      <c r="I3793" s="3"/>
    </row>
    <row r="3794" spans="1:9" x14ac:dyDescent="0.2">
      <c r="A3794" s="3"/>
      <c r="G3794" s="3"/>
      <c r="H3794" s="3"/>
      <c r="I3794" s="3"/>
    </row>
    <row r="3795" spans="1:9" x14ac:dyDescent="0.2">
      <c r="A3795" s="3"/>
      <c r="G3795" s="3"/>
      <c r="H3795" s="3"/>
      <c r="I3795" s="3"/>
    </row>
    <row r="3796" spans="1:9" x14ac:dyDescent="0.2">
      <c r="A3796" s="3"/>
      <c r="G3796" s="3"/>
      <c r="H3796" s="3"/>
      <c r="I3796" s="3"/>
    </row>
    <row r="3797" spans="1:9" x14ac:dyDescent="0.2">
      <c r="A3797" s="3"/>
      <c r="G3797" s="3"/>
      <c r="H3797" s="3"/>
      <c r="I3797" s="3"/>
    </row>
    <row r="3798" spans="1:9" x14ac:dyDescent="0.2">
      <c r="A3798" s="3"/>
      <c r="G3798" s="3"/>
      <c r="H3798" s="3"/>
      <c r="I3798" s="3"/>
    </row>
    <row r="3799" spans="1:9" x14ac:dyDescent="0.2">
      <c r="A3799" s="3"/>
      <c r="G3799" s="3"/>
      <c r="H3799" s="3"/>
      <c r="I3799" s="3"/>
    </row>
    <row r="3800" spans="1:9" x14ac:dyDescent="0.2">
      <c r="A3800" s="3"/>
      <c r="G3800" s="3"/>
      <c r="H3800" s="3"/>
      <c r="I3800" s="3"/>
    </row>
    <row r="3801" spans="1:9" x14ac:dyDescent="0.2">
      <c r="A3801" s="3"/>
      <c r="G3801" s="3"/>
      <c r="H3801" s="3"/>
      <c r="I3801" s="3"/>
    </row>
    <row r="3802" spans="1:9" x14ac:dyDescent="0.2">
      <c r="A3802" s="3"/>
      <c r="G3802" s="3"/>
      <c r="H3802" s="3"/>
      <c r="I3802" s="3"/>
    </row>
    <row r="3803" spans="1:9" x14ac:dyDescent="0.2">
      <c r="A3803" s="3"/>
      <c r="G3803" s="3"/>
      <c r="H3803" s="3"/>
      <c r="I3803" s="3"/>
    </row>
    <row r="3804" spans="1:9" x14ac:dyDescent="0.2">
      <c r="A3804" s="3"/>
      <c r="G3804" s="3"/>
      <c r="H3804" s="3"/>
      <c r="I3804" s="3"/>
    </row>
    <row r="3805" spans="1:9" x14ac:dyDescent="0.2">
      <c r="A3805" s="3"/>
      <c r="G3805" s="3"/>
      <c r="H3805" s="3"/>
      <c r="I3805" s="3"/>
    </row>
    <row r="3806" spans="1:9" x14ac:dyDescent="0.2">
      <c r="A3806" s="3"/>
      <c r="G3806" s="3"/>
      <c r="H3806" s="3"/>
      <c r="I3806" s="3"/>
    </row>
    <row r="3807" spans="1:9" x14ac:dyDescent="0.2">
      <c r="A3807" s="3"/>
      <c r="G3807" s="3"/>
      <c r="H3807" s="3"/>
      <c r="I3807" s="3"/>
    </row>
    <row r="3808" spans="1:9" x14ac:dyDescent="0.2">
      <c r="A3808" s="3"/>
      <c r="G3808" s="3"/>
      <c r="H3808" s="3"/>
      <c r="I3808" s="3"/>
    </row>
    <row r="3809" spans="1:9" x14ac:dyDescent="0.2">
      <c r="A3809" s="3"/>
      <c r="G3809" s="3"/>
      <c r="H3809" s="3"/>
      <c r="I3809" s="3"/>
    </row>
    <row r="3810" spans="1:9" x14ac:dyDescent="0.2">
      <c r="A3810" s="3"/>
      <c r="G3810" s="3"/>
      <c r="H3810" s="3"/>
      <c r="I3810" s="3"/>
    </row>
    <row r="3811" spans="1:9" x14ac:dyDescent="0.2">
      <c r="A3811" s="3"/>
      <c r="G3811" s="3"/>
      <c r="H3811" s="3"/>
      <c r="I3811" s="3"/>
    </row>
    <row r="3812" spans="1:9" x14ac:dyDescent="0.2">
      <c r="A3812" s="3"/>
      <c r="G3812" s="3"/>
      <c r="H3812" s="3"/>
      <c r="I3812" s="3"/>
    </row>
    <row r="3813" spans="1:9" x14ac:dyDescent="0.2">
      <c r="A3813" s="3"/>
      <c r="G3813" s="3"/>
      <c r="H3813" s="3"/>
      <c r="I3813" s="3"/>
    </row>
    <row r="3814" spans="1:9" x14ac:dyDescent="0.2">
      <c r="A3814" s="3"/>
      <c r="G3814" s="3"/>
      <c r="H3814" s="3"/>
      <c r="I3814" s="3"/>
    </row>
    <row r="3815" spans="1:9" x14ac:dyDescent="0.2">
      <c r="A3815" s="3"/>
      <c r="G3815" s="3"/>
      <c r="H3815" s="3"/>
      <c r="I3815" s="3"/>
    </row>
    <row r="3816" spans="1:9" x14ac:dyDescent="0.2">
      <c r="A3816" s="3"/>
      <c r="G3816" s="3"/>
      <c r="H3816" s="3"/>
      <c r="I3816" s="3"/>
    </row>
    <row r="3817" spans="1:9" x14ac:dyDescent="0.2">
      <c r="A3817" s="3"/>
      <c r="G3817" s="3"/>
      <c r="H3817" s="3"/>
      <c r="I3817" s="3"/>
    </row>
    <row r="3818" spans="1:9" x14ac:dyDescent="0.2">
      <c r="A3818" s="3"/>
      <c r="G3818" s="3"/>
      <c r="H3818" s="3"/>
      <c r="I3818" s="3"/>
    </row>
    <row r="3819" spans="1:9" x14ac:dyDescent="0.2">
      <c r="A3819" s="3"/>
      <c r="G3819" s="3"/>
      <c r="H3819" s="3"/>
      <c r="I3819" s="3"/>
    </row>
    <row r="3820" spans="1:9" x14ac:dyDescent="0.2">
      <c r="A3820" s="3"/>
      <c r="G3820" s="3"/>
      <c r="H3820" s="3"/>
      <c r="I3820" s="3"/>
    </row>
    <row r="3821" spans="1:9" x14ac:dyDescent="0.2">
      <c r="A3821" s="3"/>
      <c r="G3821" s="3"/>
      <c r="H3821" s="3"/>
      <c r="I3821" s="3"/>
    </row>
    <row r="3822" spans="1:9" x14ac:dyDescent="0.2">
      <c r="A3822" s="3"/>
      <c r="G3822" s="3"/>
      <c r="H3822" s="3"/>
      <c r="I3822" s="3"/>
    </row>
    <row r="3823" spans="1:9" x14ac:dyDescent="0.2">
      <c r="A3823" s="3"/>
      <c r="G3823" s="3"/>
      <c r="H3823" s="3"/>
      <c r="I3823" s="3"/>
    </row>
    <row r="3824" spans="1:9" x14ac:dyDescent="0.2">
      <c r="A3824" s="3"/>
      <c r="G3824" s="3"/>
      <c r="H3824" s="3"/>
      <c r="I3824" s="3"/>
    </row>
    <row r="3825" spans="1:9" x14ac:dyDescent="0.2">
      <c r="A3825" s="3"/>
      <c r="G3825" s="3"/>
      <c r="H3825" s="3"/>
      <c r="I3825" s="3"/>
    </row>
    <row r="3826" spans="1:9" x14ac:dyDescent="0.2">
      <c r="A3826" s="3"/>
      <c r="G3826" s="3"/>
      <c r="H3826" s="3"/>
      <c r="I3826" s="3"/>
    </row>
    <row r="3827" spans="1:9" x14ac:dyDescent="0.2">
      <c r="A3827" s="3"/>
      <c r="G3827" s="3"/>
      <c r="H3827" s="3"/>
      <c r="I3827" s="3"/>
    </row>
    <row r="3828" spans="1:9" x14ac:dyDescent="0.2">
      <c r="A3828" s="3"/>
      <c r="G3828" s="3"/>
      <c r="H3828" s="3"/>
      <c r="I3828" s="3"/>
    </row>
    <row r="3829" spans="1:9" x14ac:dyDescent="0.2">
      <c r="A3829" s="3"/>
      <c r="G3829" s="3"/>
      <c r="H3829" s="3"/>
      <c r="I3829" s="3"/>
    </row>
    <row r="3830" spans="1:9" x14ac:dyDescent="0.2">
      <c r="A3830" s="3"/>
      <c r="G3830" s="3"/>
      <c r="H3830" s="3"/>
      <c r="I3830" s="3"/>
    </row>
    <row r="3831" spans="1:9" x14ac:dyDescent="0.2">
      <c r="A3831" s="3"/>
      <c r="G3831" s="3"/>
      <c r="H3831" s="3"/>
      <c r="I3831" s="3"/>
    </row>
    <row r="3832" spans="1:9" x14ac:dyDescent="0.2">
      <c r="A3832" s="3"/>
      <c r="G3832" s="3"/>
      <c r="H3832" s="3"/>
      <c r="I3832" s="3"/>
    </row>
    <row r="3833" spans="1:9" x14ac:dyDescent="0.2">
      <c r="A3833" s="3"/>
      <c r="G3833" s="3"/>
      <c r="H3833" s="3"/>
      <c r="I3833" s="3"/>
    </row>
    <row r="3834" spans="1:9" x14ac:dyDescent="0.2">
      <c r="A3834" s="3"/>
      <c r="G3834" s="3"/>
      <c r="H3834" s="3"/>
      <c r="I3834" s="3"/>
    </row>
    <row r="3835" spans="1:9" x14ac:dyDescent="0.2">
      <c r="A3835" s="3"/>
      <c r="G3835" s="3"/>
      <c r="H3835" s="3"/>
      <c r="I3835" s="3"/>
    </row>
    <row r="3836" spans="1:9" x14ac:dyDescent="0.2">
      <c r="A3836" s="3"/>
      <c r="G3836" s="3"/>
      <c r="H3836" s="3"/>
      <c r="I3836" s="3"/>
    </row>
    <row r="3837" spans="1:9" x14ac:dyDescent="0.2">
      <c r="A3837" s="3"/>
      <c r="G3837" s="3"/>
      <c r="H3837" s="3"/>
      <c r="I3837" s="3"/>
    </row>
    <row r="3838" spans="1:9" x14ac:dyDescent="0.2">
      <c r="A3838" s="3"/>
      <c r="G3838" s="3"/>
      <c r="H3838" s="3"/>
      <c r="I3838" s="3"/>
    </row>
    <row r="3839" spans="1:9" x14ac:dyDescent="0.2">
      <c r="A3839" s="3"/>
      <c r="G3839" s="3"/>
      <c r="H3839" s="3"/>
      <c r="I3839" s="3"/>
    </row>
    <row r="3840" spans="1:9" x14ac:dyDescent="0.2">
      <c r="A3840" s="3"/>
      <c r="G3840" s="3"/>
      <c r="H3840" s="3"/>
      <c r="I3840" s="3"/>
    </row>
    <row r="3841" spans="1:9" x14ac:dyDescent="0.2">
      <c r="A3841" s="3"/>
      <c r="G3841" s="3"/>
      <c r="H3841" s="3"/>
      <c r="I3841" s="3"/>
    </row>
    <row r="3842" spans="1:9" x14ac:dyDescent="0.2">
      <c r="A3842" s="3"/>
      <c r="G3842" s="3"/>
      <c r="H3842" s="3"/>
      <c r="I3842" s="3"/>
    </row>
    <row r="3843" spans="1:9" x14ac:dyDescent="0.2">
      <c r="A3843" s="3"/>
      <c r="G3843" s="3"/>
      <c r="H3843" s="3"/>
      <c r="I3843" s="3"/>
    </row>
    <row r="3844" spans="1:9" x14ac:dyDescent="0.2">
      <c r="A3844" s="3"/>
      <c r="G3844" s="3"/>
      <c r="H3844" s="3"/>
      <c r="I3844" s="3"/>
    </row>
    <row r="3845" spans="1:9" x14ac:dyDescent="0.2">
      <c r="A3845" s="3"/>
      <c r="G3845" s="3"/>
      <c r="H3845" s="3"/>
      <c r="I3845" s="3"/>
    </row>
    <row r="3846" spans="1:9" x14ac:dyDescent="0.2">
      <c r="A3846" s="3"/>
      <c r="G3846" s="3"/>
      <c r="H3846" s="3"/>
      <c r="I3846" s="3"/>
    </row>
    <row r="3847" spans="1:9" x14ac:dyDescent="0.2">
      <c r="A3847" s="3"/>
      <c r="G3847" s="3"/>
      <c r="H3847" s="3"/>
      <c r="I3847" s="3"/>
    </row>
    <row r="3848" spans="1:9" x14ac:dyDescent="0.2">
      <c r="A3848" s="3"/>
      <c r="G3848" s="3"/>
      <c r="H3848" s="3"/>
      <c r="I3848" s="3"/>
    </row>
    <row r="3849" spans="1:9" x14ac:dyDescent="0.2">
      <c r="A3849" s="3"/>
      <c r="G3849" s="3"/>
      <c r="H3849" s="3"/>
      <c r="I3849" s="3"/>
    </row>
    <row r="3850" spans="1:9" x14ac:dyDescent="0.2">
      <c r="A3850" s="3"/>
      <c r="G3850" s="3"/>
      <c r="H3850" s="3"/>
      <c r="I3850" s="3"/>
    </row>
    <row r="3851" spans="1:9" x14ac:dyDescent="0.2">
      <c r="A3851" s="3"/>
      <c r="G3851" s="3"/>
      <c r="H3851" s="3"/>
      <c r="I3851" s="3"/>
    </row>
    <row r="3852" spans="1:9" x14ac:dyDescent="0.2">
      <c r="A3852" s="3"/>
      <c r="G3852" s="3"/>
      <c r="H3852" s="3"/>
      <c r="I3852" s="3"/>
    </row>
    <row r="3853" spans="1:9" x14ac:dyDescent="0.2">
      <c r="A3853" s="3"/>
      <c r="G3853" s="3"/>
      <c r="H3853" s="3"/>
      <c r="I3853" s="3"/>
    </row>
    <row r="3854" spans="1:9" x14ac:dyDescent="0.2">
      <c r="A3854" s="3"/>
      <c r="G3854" s="3"/>
      <c r="H3854" s="3"/>
      <c r="I3854" s="3"/>
    </row>
    <row r="3855" spans="1:9" x14ac:dyDescent="0.2">
      <c r="A3855" s="3"/>
      <c r="G3855" s="3"/>
      <c r="H3855" s="3"/>
      <c r="I3855" s="3"/>
    </row>
    <row r="3856" spans="1:9" x14ac:dyDescent="0.2">
      <c r="A3856" s="3"/>
      <c r="G3856" s="3"/>
      <c r="H3856" s="3"/>
      <c r="I3856" s="3"/>
    </row>
    <row r="3857" spans="1:9" x14ac:dyDescent="0.2">
      <c r="A3857" s="3"/>
      <c r="G3857" s="3"/>
      <c r="H3857" s="3"/>
      <c r="I3857" s="3"/>
    </row>
    <row r="3858" spans="1:9" x14ac:dyDescent="0.2">
      <c r="A3858" s="3"/>
      <c r="G3858" s="3"/>
      <c r="H3858" s="3"/>
      <c r="I3858" s="3"/>
    </row>
    <row r="3859" spans="1:9" x14ac:dyDescent="0.2">
      <c r="A3859" s="3"/>
      <c r="G3859" s="3"/>
      <c r="H3859" s="3"/>
      <c r="I3859" s="3"/>
    </row>
    <row r="3860" spans="1:9" x14ac:dyDescent="0.2">
      <c r="A3860" s="3"/>
      <c r="G3860" s="3"/>
      <c r="H3860" s="3"/>
      <c r="I3860" s="3"/>
    </row>
    <row r="3861" spans="1:9" x14ac:dyDescent="0.2">
      <c r="A3861" s="3"/>
      <c r="G3861" s="3"/>
      <c r="H3861" s="3"/>
      <c r="I3861" s="3"/>
    </row>
    <row r="3862" spans="1:9" x14ac:dyDescent="0.2">
      <c r="A3862" s="3"/>
      <c r="G3862" s="3"/>
      <c r="H3862" s="3"/>
      <c r="I3862" s="3"/>
    </row>
    <row r="3863" spans="1:9" x14ac:dyDescent="0.2">
      <c r="A3863" s="3"/>
      <c r="G3863" s="3"/>
      <c r="H3863" s="3"/>
      <c r="I3863" s="3"/>
    </row>
    <row r="3864" spans="1:9" x14ac:dyDescent="0.2">
      <c r="A3864" s="3"/>
      <c r="G3864" s="3"/>
      <c r="H3864" s="3"/>
      <c r="I3864" s="3"/>
    </row>
    <row r="3865" spans="1:9" x14ac:dyDescent="0.2">
      <c r="A3865" s="3"/>
      <c r="G3865" s="3"/>
      <c r="H3865" s="3"/>
      <c r="I3865" s="3"/>
    </row>
    <row r="3866" spans="1:9" x14ac:dyDescent="0.2">
      <c r="A3866" s="3"/>
      <c r="G3866" s="3"/>
      <c r="H3866" s="3"/>
      <c r="I3866" s="3"/>
    </row>
    <row r="3867" spans="1:9" x14ac:dyDescent="0.2">
      <c r="A3867" s="3"/>
      <c r="G3867" s="3"/>
      <c r="H3867" s="3"/>
      <c r="I3867" s="3"/>
    </row>
    <row r="3868" spans="1:9" x14ac:dyDescent="0.2">
      <c r="A3868" s="3"/>
      <c r="G3868" s="3"/>
      <c r="H3868" s="3"/>
      <c r="I3868" s="3"/>
    </row>
    <row r="3869" spans="1:9" x14ac:dyDescent="0.2">
      <c r="A3869" s="3"/>
      <c r="G3869" s="3"/>
      <c r="H3869" s="3"/>
      <c r="I3869" s="3"/>
    </row>
    <row r="3870" spans="1:9" x14ac:dyDescent="0.2">
      <c r="A3870" s="3"/>
      <c r="G3870" s="3"/>
      <c r="H3870" s="3"/>
      <c r="I3870" s="3"/>
    </row>
    <row r="3871" spans="1:9" x14ac:dyDescent="0.2">
      <c r="A3871" s="3"/>
      <c r="G3871" s="3"/>
      <c r="H3871" s="3"/>
      <c r="I3871" s="3"/>
    </row>
    <row r="3872" spans="1:9" x14ac:dyDescent="0.2">
      <c r="A3872" s="3"/>
      <c r="G3872" s="3"/>
      <c r="H3872" s="3"/>
      <c r="I3872" s="3"/>
    </row>
    <row r="3873" spans="1:9" x14ac:dyDescent="0.2">
      <c r="A3873" s="3"/>
      <c r="G3873" s="3"/>
      <c r="H3873" s="3"/>
      <c r="I3873" s="3"/>
    </row>
    <row r="3874" spans="1:9" x14ac:dyDescent="0.2">
      <c r="A3874" s="3"/>
      <c r="G3874" s="3"/>
      <c r="H3874" s="3"/>
      <c r="I3874" s="3"/>
    </row>
    <row r="3875" spans="1:9" x14ac:dyDescent="0.2">
      <c r="A3875" s="3"/>
      <c r="G3875" s="3"/>
      <c r="H3875" s="3"/>
      <c r="I3875" s="3"/>
    </row>
    <row r="3876" spans="1:9" x14ac:dyDescent="0.2">
      <c r="A3876" s="3"/>
      <c r="G3876" s="3"/>
      <c r="H3876" s="3"/>
      <c r="I3876" s="3"/>
    </row>
    <row r="3877" spans="1:9" x14ac:dyDescent="0.2">
      <c r="A3877" s="3"/>
      <c r="G3877" s="3"/>
      <c r="H3877" s="3"/>
      <c r="I3877" s="3"/>
    </row>
    <row r="3878" spans="1:9" x14ac:dyDescent="0.2">
      <c r="A3878" s="3"/>
      <c r="G3878" s="3"/>
      <c r="H3878" s="3"/>
      <c r="I3878" s="3"/>
    </row>
    <row r="3879" spans="1:9" x14ac:dyDescent="0.2">
      <c r="A3879" s="3"/>
      <c r="G3879" s="3"/>
      <c r="H3879" s="3"/>
      <c r="I3879" s="3"/>
    </row>
    <row r="3880" spans="1:9" x14ac:dyDescent="0.2">
      <c r="A3880" s="3"/>
      <c r="G3880" s="3"/>
      <c r="H3880" s="3"/>
      <c r="I3880" s="3"/>
    </row>
    <row r="3881" spans="1:9" x14ac:dyDescent="0.2">
      <c r="A3881" s="3"/>
      <c r="G3881" s="3"/>
      <c r="H3881" s="3"/>
      <c r="I3881" s="3"/>
    </row>
    <row r="3882" spans="1:9" x14ac:dyDescent="0.2">
      <c r="A3882" s="3"/>
      <c r="G3882" s="3"/>
      <c r="H3882" s="3"/>
      <c r="I3882" s="3"/>
    </row>
    <row r="3883" spans="1:9" x14ac:dyDescent="0.2">
      <c r="A3883" s="3"/>
      <c r="G3883" s="3"/>
      <c r="H3883" s="3"/>
      <c r="I3883" s="3"/>
    </row>
    <row r="3884" spans="1:9" x14ac:dyDescent="0.2">
      <c r="A3884" s="3"/>
      <c r="G3884" s="3"/>
      <c r="H3884" s="3"/>
      <c r="I3884" s="3"/>
    </row>
    <row r="3885" spans="1:9" x14ac:dyDescent="0.2">
      <c r="A3885" s="3"/>
      <c r="G3885" s="3"/>
      <c r="H3885" s="3"/>
      <c r="I3885" s="3"/>
    </row>
    <row r="3886" spans="1:9" x14ac:dyDescent="0.2">
      <c r="A3886" s="3"/>
      <c r="G3886" s="3"/>
      <c r="H3886" s="3"/>
      <c r="I3886" s="3"/>
    </row>
    <row r="3887" spans="1:9" x14ac:dyDescent="0.2">
      <c r="A3887" s="3"/>
      <c r="G3887" s="3"/>
      <c r="H3887" s="3"/>
      <c r="I3887" s="3"/>
    </row>
    <row r="3888" spans="1:9" x14ac:dyDescent="0.2">
      <c r="A3888" s="3"/>
      <c r="G3888" s="3"/>
      <c r="H3888" s="3"/>
      <c r="I3888" s="3"/>
    </row>
    <row r="3889" spans="1:9" x14ac:dyDescent="0.2">
      <c r="A3889" s="3"/>
      <c r="G3889" s="3"/>
      <c r="H3889" s="3"/>
      <c r="I3889" s="3"/>
    </row>
    <row r="3890" spans="1:9" x14ac:dyDescent="0.2">
      <c r="A3890" s="3"/>
      <c r="G3890" s="3"/>
      <c r="H3890" s="3"/>
      <c r="I3890" s="3"/>
    </row>
    <row r="3891" spans="1:9" x14ac:dyDescent="0.2">
      <c r="A3891" s="3"/>
      <c r="G3891" s="3"/>
      <c r="H3891" s="3"/>
      <c r="I3891" s="3"/>
    </row>
    <row r="3892" spans="1:9" x14ac:dyDescent="0.2">
      <c r="A3892" s="3"/>
      <c r="G3892" s="3"/>
      <c r="H3892" s="3"/>
      <c r="I3892" s="3"/>
    </row>
    <row r="3893" spans="1:9" x14ac:dyDescent="0.2">
      <c r="A3893" s="3"/>
      <c r="G3893" s="3"/>
      <c r="H3893" s="3"/>
      <c r="I3893" s="3"/>
    </row>
    <row r="3894" spans="1:9" x14ac:dyDescent="0.2">
      <c r="A3894" s="3"/>
      <c r="G3894" s="3"/>
      <c r="H3894" s="3"/>
      <c r="I3894" s="3"/>
    </row>
    <row r="3895" spans="1:9" x14ac:dyDescent="0.2">
      <c r="A3895" s="3"/>
      <c r="G3895" s="3"/>
      <c r="H3895" s="3"/>
      <c r="I3895" s="3"/>
    </row>
    <row r="3896" spans="1:9" x14ac:dyDescent="0.2">
      <c r="A3896" s="3"/>
      <c r="G3896" s="3"/>
      <c r="H3896" s="3"/>
      <c r="I3896" s="3"/>
    </row>
    <row r="3897" spans="1:9" x14ac:dyDescent="0.2">
      <c r="A3897" s="3"/>
      <c r="G3897" s="3"/>
      <c r="H3897" s="3"/>
      <c r="I3897" s="3"/>
    </row>
    <row r="3898" spans="1:9" x14ac:dyDescent="0.2">
      <c r="A3898" s="3"/>
      <c r="G3898" s="3"/>
      <c r="H3898" s="3"/>
      <c r="I3898" s="3"/>
    </row>
    <row r="3899" spans="1:9" x14ac:dyDescent="0.2">
      <c r="A3899" s="3"/>
      <c r="G3899" s="3"/>
      <c r="H3899" s="3"/>
      <c r="I3899" s="3"/>
    </row>
    <row r="3900" spans="1:9" x14ac:dyDescent="0.2">
      <c r="A3900" s="3"/>
      <c r="G3900" s="3"/>
      <c r="H3900" s="3"/>
      <c r="I3900" s="3"/>
    </row>
    <row r="3901" spans="1:9" x14ac:dyDescent="0.2">
      <c r="A3901" s="3"/>
      <c r="G3901" s="3"/>
      <c r="H3901" s="3"/>
      <c r="I3901" s="3"/>
    </row>
    <row r="3902" spans="1:9" x14ac:dyDescent="0.2">
      <c r="A3902" s="3"/>
      <c r="G3902" s="3"/>
      <c r="H3902" s="3"/>
      <c r="I3902" s="3"/>
    </row>
    <row r="3903" spans="1:9" x14ac:dyDescent="0.2">
      <c r="A3903" s="3"/>
      <c r="G3903" s="3"/>
      <c r="H3903" s="3"/>
      <c r="I3903" s="3"/>
    </row>
    <row r="3904" spans="1:9" x14ac:dyDescent="0.2">
      <c r="A3904" s="3"/>
      <c r="G3904" s="3"/>
      <c r="H3904" s="3"/>
      <c r="I3904" s="3"/>
    </row>
    <row r="3905" spans="1:9" x14ac:dyDescent="0.2">
      <c r="A3905" s="3"/>
      <c r="G3905" s="3"/>
      <c r="H3905" s="3"/>
      <c r="I3905" s="3"/>
    </row>
    <row r="3906" spans="1:9" x14ac:dyDescent="0.2">
      <c r="A3906" s="3"/>
      <c r="G3906" s="3"/>
      <c r="H3906" s="3"/>
      <c r="I3906" s="3"/>
    </row>
    <row r="3907" spans="1:9" x14ac:dyDescent="0.2">
      <c r="A3907" s="3"/>
      <c r="G3907" s="3"/>
      <c r="H3907" s="3"/>
      <c r="I3907" s="3"/>
    </row>
    <row r="3908" spans="1:9" x14ac:dyDescent="0.2">
      <c r="A3908" s="3"/>
      <c r="G3908" s="3"/>
      <c r="H3908" s="3"/>
      <c r="I3908" s="3"/>
    </row>
    <row r="3909" spans="1:9" x14ac:dyDescent="0.2">
      <c r="A3909" s="3"/>
      <c r="G3909" s="3"/>
      <c r="H3909" s="3"/>
      <c r="I3909" s="3"/>
    </row>
    <row r="3910" spans="1:9" x14ac:dyDescent="0.2">
      <c r="A3910" s="3"/>
      <c r="G3910" s="3"/>
      <c r="H3910" s="3"/>
      <c r="I3910" s="3"/>
    </row>
    <row r="3911" spans="1:9" x14ac:dyDescent="0.2">
      <c r="A3911" s="3"/>
      <c r="G3911" s="3"/>
      <c r="H3911" s="3"/>
      <c r="I3911" s="3"/>
    </row>
    <row r="3912" spans="1:9" x14ac:dyDescent="0.2">
      <c r="A3912" s="3"/>
      <c r="G3912" s="3"/>
      <c r="H3912" s="3"/>
      <c r="I3912" s="3"/>
    </row>
    <row r="3913" spans="1:9" x14ac:dyDescent="0.2">
      <c r="A3913" s="3"/>
      <c r="G3913" s="3"/>
      <c r="H3913" s="3"/>
      <c r="I3913" s="3"/>
    </row>
    <row r="3914" spans="1:9" x14ac:dyDescent="0.2">
      <c r="A3914" s="3"/>
      <c r="G3914" s="3"/>
      <c r="H3914" s="3"/>
      <c r="I3914" s="3"/>
    </row>
    <row r="3915" spans="1:9" x14ac:dyDescent="0.2">
      <c r="A3915" s="3"/>
      <c r="G3915" s="3"/>
      <c r="H3915" s="3"/>
      <c r="I3915" s="3"/>
    </row>
    <row r="3916" spans="1:9" x14ac:dyDescent="0.2">
      <c r="A3916" s="3"/>
      <c r="G3916" s="3"/>
      <c r="H3916" s="3"/>
      <c r="I3916" s="3"/>
    </row>
    <row r="3917" spans="1:9" x14ac:dyDescent="0.2">
      <c r="A3917" s="3"/>
      <c r="G3917" s="3"/>
      <c r="H3917" s="3"/>
      <c r="I3917" s="3"/>
    </row>
    <row r="3918" spans="1:9" x14ac:dyDescent="0.2">
      <c r="A3918" s="3"/>
      <c r="G3918" s="3"/>
      <c r="H3918" s="3"/>
      <c r="I3918" s="3"/>
    </row>
    <row r="3919" spans="1:9" x14ac:dyDescent="0.2">
      <c r="A3919" s="3"/>
      <c r="G3919" s="3"/>
      <c r="H3919" s="3"/>
      <c r="I3919" s="3"/>
    </row>
    <row r="3920" spans="1:9" x14ac:dyDescent="0.2">
      <c r="A3920" s="3"/>
      <c r="G3920" s="3"/>
      <c r="H3920" s="3"/>
      <c r="I3920" s="3"/>
    </row>
    <row r="3921" spans="1:9" x14ac:dyDescent="0.2">
      <c r="A3921" s="3"/>
      <c r="G3921" s="3"/>
      <c r="H3921" s="3"/>
      <c r="I3921" s="3"/>
    </row>
    <row r="3922" spans="1:9" x14ac:dyDescent="0.2">
      <c r="A3922" s="3"/>
      <c r="G3922" s="3"/>
      <c r="H3922" s="3"/>
      <c r="I3922" s="3"/>
    </row>
    <row r="3923" spans="1:9" x14ac:dyDescent="0.2">
      <c r="A3923" s="3"/>
      <c r="G3923" s="3"/>
      <c r="H3923" s="3"/>
      <c r="I3923" s="3"/>
    </row>
    <row r="3924" spans="1:9" x14ac:dyDescent="0.2">
      <c r="A3924" s="3"/>
      <c r="G3924" s="3"/>
      <c r="H3924" s="3"/>
      <c r="I3924" s="3"/>
    </row>
    <row r="3925" spans="1:9" x14ac:dyDescent="0.2">
      <c r="A3925" s="3"/>
      <c r="G3925" s="3"/>
      <c r="H3925" s="3"/>
      <c r="I3925" s="3"/>
    </row>
    <row r="3926" spans="1:9" x14ac:dyDescent="0.2">
      <c r="A3926" s="3"/>
      <c r="G3926" s="3"/>
      <c r="H3926" s="3"/>
      <c r="I3926" s="3"/>
    </row>
    <row r="3927" spans="1:9" x14ac:dyDescent="0.2">
      <c r="A3927" s="3"/>
      <c r="G3927" s="3"/>
      <c r="H3927" s="3"/>
      <c r="I3927" s="3"/>
    </row>
    <row r="3928" spans="1:9" x14ac:dyDescent="0.2">
      <c r="A3928" s="3"/>
      <c r="G3928" s="3"/>
      <c r="H3928" s="3"/>
      <c r="I3928" s="3"/>
    </row>
    <row r="3929" spans="1:9" x14ac:dyDescent="0.2">
      <c r="A3929" s="3"/>
      <c r="G3929" s="3"/>
      <c r="H3929" s="3"/>
      <c r="I3929" s="3"/>
    </row>
    <row r="3930" spans="1:9" x14ac:dyDescent="0.2">
      <c r="A3930" s="3"/>
      <c r="G3930" s="3"/>
      <c r="H3930" s="3"/>
      <c r="I3930" s="3"/>
    </row>
    <row r="3931" spans="1:9" x14ac:dyDescent="0.2">
      <c r="A3931" s="3"/>
      <c r="G3931" s="3"/>
      <c r="H3931" s="3"/>
      <c r="I3931" s="3"/>
    </row>
    <row r="3932" spans="1:9" x14ac:dyDescent="0.2">
      <c r="A3932" s="3"/>
      <c r="G3932" s="3"/>
      <c r="H3932" s="3"/>
      <c r="I3932" s="3"/>
    </row>
    <row r="3933" spans="1:9" x14ac:dyDescent="0.2">
      <c r="A3933" s="3"/>
      <c r="G3933" s="3"/>
      <c r="H3933" s="3"/>
      <c r="I3933" s="3"/>
    </row>
    <row r="3934" spans="1:9" x14ac:dyDescent="0.2">
      <c r="A3934" s="3"/>
      <c r="G3934" s="3"/>
      <c r="H3934" s="3"/>
      <c r="I3934" s="3"/>
    </row>
    <row r="3935" spans="1:9" x14ac:dyDescent="0.2">
      <c r="A3935" s="3"/>
      <c r="G3935" s="3"/>
      <c r="H3935" s="3"/>
      <c r="I3935" s="3"/>
    </row>
    <row r="3936" spans="1:9" x14ac:dyDescent="0.2">
      <c r="A3936" s="3"/>
      <c r="G3936" s="3"/>
      <c r="H3936" s="3"/>
      <c r="I3936" s="3"/>
    </row>
    <row r="3937" spans="1:9" x14ac:dyDescent="0.2">
      <c r="A3937" s="3"/>
      <c r="G3937" s="3"/>
      <c r="H3937" s="3"/>
      <c r="I3937" s="3"/>
    </row>
    <row r="3938" spans="1:9" x14ac:dyDescent="0.2">
      <c r="A3938" s="3"/>
      <c r="G3938" s="3"/>
      <c r="H3938" s="3"/>
      <c r="I3938" s="3"/>
    </row>
    <row r="3939" spans="1:9" x14ac:dyDescent="0.2">
      <c r="A3939" s="3"/>
      <c r="G3939" s="3"/>
      <c r="H3939" s="3"/>
      <c r="I3939" s="3"/>
    </row>
    <row r="3940" spans="1:9" x14ac:dyDescent="0.2">
      <c r="A3940" s="3"/>
      <c r="G3940" s="3"/>
      <c r="H3940" s="3"/>
      <c r="I3940" s="3"/>
    </row>
    <row r="3941" spans="1:9" x14ac:dyDescent="0.2">
      <c r="A3941" s="3"/>
      <c r="G3941" s="3"/>
      <c r="H3941" s="3"/>
      <c r="I3941" s="3"/>
    </row>
    <row r="3942" spans="1:9" x14ac:dyDescent="0.2">
      <c r="A3942" s="3"/>
      <c r="G3942" s="3"/>
      <c r="H3942" s="3"/>
      <c r="I3942" s="3"/>
    </row>
    <row r="3943" spans="1:9" x14ac:dyDescent="0.2">
      <c r="A3943" s="3"/>
      <c r="G3943" s="3"/>
      <c r="H3943" s="3"/>
      <c r="I3943" s="3"/>
    </row>
    <row r="3944" spans="1:9" x14ac:dyDescent="0.2">
      <c r="A3944" s="3"/>
      <c r="G3944" s="3"/>
      <c r="H3944" s="3"/>
      <c r="I3944" s="3"/>
    </row>
    <row r="3945" spans="1:9" x14ac:dyDescent="0.2">
      <c r="A3945" s="3"/>
      <c r="G3945" s="3"/>
      <c r="H3945" s="3"/>
      <c r="I3945" s="3"/>
    </row>
    <row r="3946" spans="1:9" x14ac:dyDescent="0.2">
      <c r="A3946" s="3"/>
      <c r="G3946" s="3"/>
      <c r="H3946" s="3"/>
      <c r="I3946" s="3"/>
    </row>
    <row r="3947" spans="1:9" x14ac:dyDescent="0.2">
      <c r="A3947" s="3"/>
      <c r="G3947" s="3"/>
      <c r="H3947" s="3"/>
      <c r="I3947" s="3"/>
    </row>
    <row r="3948" spans="1:9" x14ac:dyDescent="0.2">
      <c r="A3948" s="3"/>
      <c r="G3948" s="3"/>
      <c r="H3948" s="3"/>
      <c r="I3948" s="3"/>
    </row>
    <row r="3949" spans="1:9" x14ac:dyDescent="0.2">
      <c r="A3949" s="3"/>
      <c r="G3949" s="3"/>
      <c r="H3949" s="3"/>
      <c r="I3949" s="3"/>
    </row>
    <row r="3950" spans="1:9" x14ac:dyDescent="0.2">
      <c r="A3950" s="3"/>
      <c r="G3950" s="3"/>
      <c r="H3950" s="3"/>
      <c r="I3950" s="3"/>
    </row>
    <row r="3951" spans="1:9" x14ac:dyDescent="0.2">
      <c r="A3951" s="3"/>
      <c r="G3951" s="3"/>
      <c r="H3951" s="3"/>
      <c r="I3951" s="3"/>
    </row>
    <row r="3952" spans="1:9" x14ac:dyDescent="0.2">
      <c r="A3952" s="3"/>
      <c r="G3952" s="3"/>
      <c r="H3952" s="3"/>
      <c r="I3952" s="3"/>
    </row>
    <row r="3953" spans="1:9" x14ac:dyDescent="0.2">
      <c r="A3953" s="3"/>
      <c r="G3953" s="3"/>
      <c r="H3953" s="3"/>
      <c r="I3953" s="3"/>
    </row>
    <row r="3954" spans="1:9" x14ac:dyDescent="0.2">
      <c r="A3954" s="3"/>
      <c r="G3954" s="3"/>
      <c r="H3954" s="3"/>
      <c r="I3954" s="3"/>
    </row>
    <row r="3955" spans="1:9" x14ac:dyDescent="0.2">
      <c r="A3955" s="3"/>
      <c r="G3955" s="3"/>
      <c r="H3955" s="3"/>
      <c r="I3955" s="3"/>
    </row>
    <row r="3956" spans="1:9" x14ac:dyDescent="0.2">
      <c r="A3956" s="3"/>
      <c r="G3956" s="3"/>
      <c r="H3956" s="3"/>
      <c r="I3956" s="3"/>
    </row>
    <row r="3957" spans="1:9" x14ac:dyDescent="0.2">
      <c r="A3957" s="3"/>
      <c r="G3957" s="3"/>
      <c r="H3957" s="3"/>
      <c r="I3957" s="3"/>
    </row>
    <row r="3958" spans="1:9" x14ac:dyDescent="0.2">
      <c r="A3958" s="3"/>
      <c r="G3958" s="3"/>
      <c r="H3958" s="3"/>
      <c r="I3958" s="3"/>
    </row>
    <row r="3959" spans="1:9" x14ac:dyDescent="0.2">
      <c r="A3959" s="3"/>
      <c r="G3959" s="3"/>
      <c r="H3959" s="3"/>
      <c r="I3959" s="3"/>
    </row>
    <row r="3960" spans="1:9" x14ac:dyDescent="0.2">
      <c r="A3960" s="3"/>
      <c r="G3960" s="3"/>
      <c r="H3960" s="3"/>
      <c r="I3960" s="3"/>
    </row>
    <row r="3961" spans="1:9" x14ac:dyDescent="0.2">
      <c r="A3961" s="3"/>
      <c r="G3961" s="3"/>
      <c r="H3961" s="3"/>
      <c r="I3961" s="3"/>
    </row>
    <row r="3962" spans="1:9" x14ac:dyDescent="0.2">
      <c r="A3962" s="3"/>
      <c r="G3962" s="3"/>
      <c r="H3962" s="3"/>
      <c r="I3962" s="3"/>
    </row>
    <row r="3963" spans="1:9" x14ac:dyDescent="0.2">
      <c r="A3963" s="3"/>
      <c r="G3963" s="3"/>
      <c r="H3963" s="3"/>
      <c r="I3963" s="3"/>
    </row>
    <row r="3964" spans="1:9" x14ac:dyDescent="0.2">
      <c r="A3964" s="3"/>
      <c r="G3964" s="3"/>
      <c r="H3964" s="3"/>
      <c r="I3964" s="3"/>
    </row>
    <row r="3965" spans="1:9" x14ac:dyDescent="0.2">
      <c r="A3965" s="3"/>
      <c r="G3965" s="3"/>
      <c r="H3965" s="3"/>
      <c r="I3965" s="3"/>
    </row>
    <row r="3966" spans="1:9" x14ac:dyDescent="0.2">
      <c r="A3966" s="3"/>
      <c r="G3966" s="3"/>
      <c r="H3966" s="3"/>
      <c r="I3966" s="3"/>
    </row>
    <row r="3967" spans="1:9" x14ac:dyDescent="0.2">
      <c r="A3967" s="3"/>
      <c r="G3967" s="3"/>
      <c r="H3967" s="3"/>
      <c r="I3967" s="3"/>
    </row>
    <row r="3968" spans="1:9" x14ac:dyDescent="0.2">
      <c r="A3968" s="3"/>
      <c r="G3968" s="3"/>
      <c r="H3968" s="3"/>
      <c r="I3968" s="3"/>
    </row>
    <row r="3969" spans="1:9" x14ac:dyDescent="0.2">
      <c r="A3969" s="3"/>
      <c r="G3969" s="3"/>
      <c r="H3969" s="3"/>
      <c r="I3969" s="3"/>
    </row>
    <row r="3970" spans="1:9" x14ac:dyDescent="0.2">
      <c r="A3970" s="3"/>
      <c r="G3970" s="3"/>
      <c r="H3970" s="3"/>
      <c r="I3970" s="3"/>
    </row>
    <row r="3971" spans="1:9" x14ac:dyDescent="0.2">
      <c r="A3971" s="3"/>
      <c r="G3971" s="3"/>
      <c r="H3971" s="3"/>
      <c r="I3971" s="3"/>
    </row>
    <row r="3972" spans="1:9" x14ac:dyDescent="0.2">
      <c r="A3972" s="3"/>
      <c r="G3972" s="3"/>
      <c r="H3972" s="3"/>
      <c r="I3972" s="3"/>
    </row>
    <row r="3973" spans="1:9" x14ac:dyDescent="0.2">
      <c r="A3973" s="3"/>
      <c r="G3973" s="3"/>
      <c r="H3973" s="3"/>
      <c r="I3973" s="3"/>
    </row>
    <row r="3974" spans="1:9" x14ac:dyDescent="0.2">
      <c r="A3974" s="3"/>
      <c r="G3974" s="3"/>
      <c r="H3974" s="3"/>
      <c r="I3974" s="3"/>
    </row>
    <row r="3975" spans="1:9" x14ac:dyDescent="0.2">
      <c r="A3975" s="3"/>
      <c r="G3975" s="3"/>
      <c r="H3975" s="3"/>
      <c r="I3975" s="3"/>
    </row>
    <row r="3976" spans="1:9" x14ac:dyDescent="0.2">
      <c r="A3976" s="3"/>
      <c r="G3976" s="3"/>
      <c r="H3976" s="3"/>
      <c r="I3976" s="3"/>
    </row>
    <row r="3977" spans="1:9" x14ac:dyDescent="0.2">
      <c r="A3977" s="3"/>
      <c r="G3977" s="3"/>
      <c r="H3977" s="3"/>
      <c r="I3977" s="3"/>
    </row>
    <row r="3978" spans="1:9" x14ac:dyDescent="0.2">
      <c r="A3978" s="3"/>
      <c r="G3978" s="3"/>
      <c r="H3978" s="3"/>
      <c r="I3978" s="3"/>
    </row>
    <row r="3979" spans="1:9" x14ac:dyDescent="0.2">
      <c r="A3979" s="3"/>
      <c r="G3979" s="3"/>
      <c r="H3979" s="3"/>
      <c r="I3979" s="3"/>
    </row>
    <row r="3980" spans="1:9" x14ac:dyDescent="0.2">
      <c r="A3980" s="3"/>
      <c r="G3980" s="3"/>
      <c r="H3980" s="3"/>
      <c r="I3980" s="3"/>
    </row>
    <row r="3981" spans="1:9" x14ac:dyDescent="0.2">
      <c r="A3981" s="3"/>
      <c r="G3981" s="3"/>
      <c r="H3981" s="3"/>
      <c r="I3981" s="3"/>
    </row>
    <row r="3982" spans="1:9" x14ac:dyDescent="0.2">
      <c r="A3982" s="3"/>
      <c r="G3982" s="3"/>
      <c r="H3982" s="3"/>
      <c r="I3982" s="3"/>
    </row>
    <row r="3983" spans="1:9" x14ac:dyDescent="0.2">
      <c r="A3983" s="3"/>
      <c r="G3983" s="3"/>
      <c r="H3983" s="3"/>
      <c r="I3983" s="3"/>
    </row>
    <row r="3984" spans="1:9" x14ac:dyDescent="0.2">
      <c r="A3984" s="3"/>
      <c r="G3984" s="3"/>
      <c r="H3984" s="3"/>
      <c r="I3984" s="3"/>
    </row>
    <row r="3985" spans="1:9" x14ac:dyDescent="0.2">
      <c r="A3985" s="3"/>
      <c r="G3985" s="3"/>
      <c r="H3985" s="3"/>
      <c r="I3985" s="3"/>
    </row>
    <row r="3986" spans="1:9" x14ac:dyDescent="0.2">
      <c r="A3986" s="3"/>
      <c r="G3986" s="3"/>
      <c r="H3986" s="3"/>
      <c r="I3986" s="3"/>
    </row>
    <row r="3987" spans="1:9" x14ac:dyDescent="0.2">
      <c r="A3987" s="3"/>
      <c r="G3987" s="3"/>
      <c r="H3987" s="3"/>
      <c r="I3987" s="3"/>
    </row>
    <row r="3988" spans="1:9" x14ac:dyDescent="0.2">
      <c r="A3988" s="3"/>
      <c r="G3988" s="3"/>
      <c r="H3988" s="3"/>
      <c r="I3988" s="3"/>
    </row>
    <row r="3989" spans="1:9" x14ac:dyDescent="0.2">
      <c r="A3989" s="3"/>
      <c r="G3989" s="3"/>
      <c r="H3989" s="3"/>
      <c r="I3989" s="3"/>
    </row>
    <row r="3990" spans="1:9" x14ac:dyDescent="0.2">
      <c r="A3990" s="3"/>
      <c r="G3990" s="3"/>
      <c r="H3990" s="3"/>
      <c r="I3990" s="3"/>
    </row>
    <row r="3991" spans="1:9" x14ac:dyDescent="0.2">
      <c r="A3991" s="3"/>
      <c r="G3991" s="3"/>
      <c r="H3991" s="3"/>
      <c r="I3991" s="3"/>
    </row>
    <row r="3992" spans="1:9" x14ac:dyDescent="0.2">
      <c r="A3992" s="3"/>
      <c r="G3992" s="3"/>
      <c r="H3992" s="3"/>
      <c r="I3992" s="3"/>
    </row>
    <row r="3993" spans="1:9" x14ac:dyDescent="0.2">
      <c r="A3993" s="3"/>
      <c r="G3993" s="3"/>
      <c r="H3993" s="3"/>
      <c r="I3993" s="3"/>
    </row>
    <row r="3994" spans="1:9" x14ac:dyDescent="0.2">
      <c r="A3994" s="3"/>
      <c r="G3994" s="3"/>
      <c r="H3994" s="3"/>
      <c r="I3994" s="3"/>
    </row>
    <row r="3995" spans="1:9" x14ac:dyDescent="0.2">
      <c r="A3995" s="3"/>
      <c r="G3995" s="3"/>
      <c r="H3995" s="3"/>
      <c r="I3995" s="3"/>
    </row>
    <row r="3996" spans="1:9" x14ac:dyDescent="0.2">
      <c r="A3996" s="3"/>
      <c r="G3996" s="3"/>
      <c r="H3996" s="3"/>
      <c r="I3996" s="3"/>
    </row>
    <row r="3997" spans="1:9" x14ac:dyDescent="0.2">
      <c r="A3997" s="3"/>
      <c r="G3997" s="3"/>
      <c r="H3997" s="3"/>
      <c r="I3997" s="3"/>
    </row>
    <row r="3998" spans="1:9" x14ac:dyDescent="0.2">
      <c r="A3998" s="3"/>
      <c r="G3998" s="3"/>
      <c r="H3998" s="3"/>
      <c r="I3998" s="3"/>
    </row>
    <row r="3999" spans="1:9" x14ac:dyDescent="0.2">
      <c r="A3999" s="3"/>
      <c r="G3999" s="3"/>
      <c r="H3999" s="3"/>
      <c r="I3999" s="3"/>
    </row>
    <row r="4000" spans="1:9" x14ac:dyDescent="0.2">
      <c r="A4000" s="3"/>
      <c r="G4000" s="3"/>
      <c r="H4000" s="3"/>
      <c r="I4000" s="3"/>
    </row>
    <row r="4001" spans="1:9" x14ac:dyDescent="0.2">
      <c r="A4001" s="3"/>
      <c r="G4001" s="3"/>
      <c r="H4001" s="3"/>
      <c r="I4001" s="3"/>
    </row>
    <row r="4002" spans="1:9" x14ac:dyDescent="0.2">
      <c r="A4002" s="3"/>
      <c r="G4002" s="3"/>
      <c r="H4002" s="3"/>
      <c r="I4002" s="3"/>
    </row>
    <row r="4003" spans="1:9" x14ac:dyDescent="0.2">
      <c r="A4003" s="3"/>
      <c r="G4003" s="3"/>
      <c r="H4003" s="3"/>
      <c r="I4003" s="3"/>
    </row>
    <row r="4004" spans="1:9" x14ac:dyDescent="0.2">
      <c r="A4004" s="3"/>
      <c r="G4004" s="3"/>
      <c r="H4004" s="3"/>
      <c r="I4004" s="3"/>
    </row>
    <row r="4005" spans="1:9" x14ac:dyDescent="0.2">
      <c r="A4005" s="3"/>
      <c r="G4005" s="3"/>
      <c r="H4005" s="3"/>
      <c r="I4005" s="3"/>
    </row>
    <row r="4006" spans="1:9" x14ac:dyDescent="0.2">
      <c r="A4006" s="3"/>
      <c r="G4006" s="3"/>
      <c r="H4006" s="3"/>
      <c r="I4006" s="3"/>
    </row>
    <row r="4007" spans="1:9" x14ac:dyDescent="0.2">
      <c r="A4007" s="3"/>
      <c r="G4007" s="3"/>
      <c r="H4007" s="3"/>
      <c r="I4007" s="3"/>
    </row>
    <row r="4008" spans="1:9" x14ac:dyDescent="0.2">
      <c r="A4008" s="3"/>
      <c r="G4008" s="3"/>
      <c r="H4008" s="3"/>
      <c r="I4008" s="3"/>
    </row>
    <row r="4009" spans="1:9" x14ac:dyDescent="0.2">
      <c r="A4009" s="3"/>
      <c r="G4009" s="3"/>
      <c r="H4009" s="3"/>
      <c r="I4009" s="3"/>
    </row>
    <row r="4010" spans="1:9" x14ac:dyDescent="0.2">
      <c r="A4010" s="3"/>
      <c r="G4010" s="3"/>
      <c r="H4010" s="3"/>
      <c r="I4010" s="3"/>
    </row>
    <row r="4011" spans="1:9" x14ac:dyDescent="0.2">
      <c r="A4011" s="3"/>
      <c r="G4011" s="3"/>
      <c r="H4011" s="3"/>
      <c r="I4011" s="3"/>
    </row>
    <row r="4012" spans="1:9" x14ac:dyDescent="0.2">
      <c r="A4012" s="3"/>
      <c r="G4012" s="3"/>
      <c r="H4012" s="3"/>
      <c r="I4012" s="3"/>
    </row>
    <row r="4013" spans="1:9" x14ac:dyDescent="0.2">
      <c r="A4013" s="3"/>
      <c r="G4013" s="3"/>
      <c r="H4013" s="3"/>
      <c r="I4013" s="3"/>
    </row>
    <row r="4014" spans="1:9" x14ac:dyDescent="0.2">
      <c r="A4014" s="3"/>
      <c r="G4014" s="3"/>
      <c r="H4014" s="3"/>
      <c r="I4014" s="3"/>
    </row>
    <row r="4015" spans="1:9" x14ac:dyDescent="0.2">
      <c r="A4015" s="3"/>
      <c r="G4015" s="3"/>
      <c r="H4015" s="3"/>
      <c r="I4015" s="3"/>
    </row>
    <row r="4016" spans="1:9" x14ac:dyDescent="0.2">
      <c r="A4016" s="3"/>
      <c r="G4016" s="3"/>
      <c r="H4016" s="3"/>
      <c r="I4016" s="3"/>
    </row>
    <row r="4017" spans="1:9" x14ac:dyDescent="0.2">
      <c r="A4017" s="3"/>
      <c r="G4017" s="3"/>
      <c r="H4017" s="3"/>
      <c r="I4017" s="3"/>
    </row>
    <row r="4018" spans="1:9" x14ac:dyDescent="0.2">
      <c r="A4018" s="3"/>
      <c r="G4018" s="3"/>
      <c r="H4018" s="3"/>
      <c r="I4018" s="3"/>
    </row>
    <row r="4019" spans="1:9" x14ac:dyDescent="0.2">
      <c r="A4019" s="3"/>
      <c r="G4019" s="3"/>
      <c r="H4019" s="3"/>
      <c r="I4019" s="3"/>
    </row>
    <row r="4020" spans="1:9" x14ac:dyDescent="0.2">
      <c r="A4020" s="3"/>
      <c r="G4020" s="3"/>
      <c r="H4020" s="3"/>
      <c r="I4020" s="3"/>
    </row>
    <row r="4021" spans="1:9" x14ac:dyDescent="0.2">
      <c r="A4021" s="3"/>
      <c r="G4021" s="3"/>
      <c r="H4021" s="3"/>
      <c r="I4021" s="3"/>
    </row>
    <row r="4022" spans="1:9" x14ac:dyDescent="0.2">
      <c r="A4022" s="3"/>
      <c r="G4022" s="3"/>
      <c r="H4022" s="3"/>
      <c r="I4022" s="3"/>
    </row>
    <row r="4023" spans="1:9" x14ac:dyDescent="0.2">
      <c r="A4023" s="3"/>
      <c r="G4023" s="3"/>
      <c r="H4023" s="3"/>
      <c r="I4023" s="3"/>
    </row>
    <row r="4024" spans="1:9" x14ac:dyDescent="0.2">
      <c r="A4024" s="3"/>
      <c r="G4024" s="3"/>
      <c r="H4024" s="3"/>
      <c r="I4024" s="3"/>
    </row>
    <row r="4025" spans="1:9" x14ac:dyDescent="0.2">
      <c r="A4025" s="3"/>
      <c r="G4025" s="3"/>
      <c r="H4025" s="3"/>
      <c r="I4025" s="3"/>
    </row>
    <row r="4026" spans="1:9" x14ac:dyDescent="0.2">
      <c r="A4026" s="3"/>
      <c r="G4026" s="3"/>
      <c r="H4026" s="3"/>
      <c r="I4026" s="3"/>
    </row>
    <row r="4027" spans="1:9" x14ac:dyDescent="0.2">
      <c r="A4027" s="3"/>
      <c r="G4027" s="3"/>
      <c r="H4027" s="3"/>
      <c r="I4027" s="3"/>
    </row>
    <row r="4028" spans="1:9" x14ac:dyDescent="0.2">
      <c r="A4028" s="3"/>
      <c r="G4028" s="3"/>
      <c r="H4028" s="3"/>
      <c r="I4028" s="3"/>
    </row>
    <row r="4029" spans="1:9" x14ac:dyDescent="0.2">
      <c r="A4029" s="3"/>
      <c r="G4029" s="3"/>
      <c r="H4029" s="3"/>
      <c r="I4029" s="3"/>
    </row>
    <row r="4030" spans="1:9" x14ac:dyDescent="0.2">
      <c r="A4030" s="3"/>
      <c r="G4030" s="3"/>
      <c r="H4030" s="3"/>
      <c r="I4030" s="3"/>
    </row>
    <row r="4031" spans="1:9" x14ac:dyDescent="0.2">
      <c r="A4031" s="3"/>
      <c r="G4031" s="3"/>
      <c r="H4031" s="3"/>
      <c r="I4031" s="3"/>
    </row>
    <row r="4032" spans="1:9" x14ac:dyDescent="0.2">
      <c r="A4032" s="3"/>
      <c r="G4032" s="3"/>
      <c r="H4032" s="3"/>
      <c r="I4032" s="3"/>
    </row>
    <row r="4033" spans="1:9" x14ac:dyDescent="0.2">
      <c r="A4033" s="3"/>
      <c r="G4033" s="3"/>
      <c r="H4033" s="3"/>
      <c r="I4033" s="3"/>
    </row>
    <row r="4034" spans="1:9" x14ac:dyDescent="0.2">
      <c r="A4034" s="3"/>
      <c r="G4034" s="3"/>
      <c r="H4034" s="3"/>
      <c r="I4034" s="3"/>
    </row>
    <row r="4035" spans="1:9" x14ac:dyDescent="0.2">
      <c r="A4035" s="3"/>
      <c r="G4035" s="3"/>
      <c r="H4035" s="3"/>
      <c r="I4035" s="3"/>
    </row>
    <row r="4036" spans="1:9" x14ac:dyDescent="0.2">
      <c r="A4036" s="3"/>
      <c r="G4036" s="3"/>
      <c r="H4036" s="3"/>
      <c r="I4036" s="3"/>
    </row>
    <row r="4037" spans="1:9" x14ac:dyDescent="0.2">
      <c r="A4037" s="3"/>
      <c r="G4037" s="3"/>
      <c r="H4037" s="3"/>
      <c r="I4037" s="3"/>
    </row>
    <row r="4038" spans="1:9" x14ac:dyDescent="0.2">
      <c r="A4038" s="3"/>
      <c r="G4038" s="3"/>
      <c r="H4038" s="3"/>
      <c r="I4038" s="3"/>
    </row>
    <row r="4039" spans="1:9" x14ac:dyDescent="0.2">
      <c r="A4039" s="3"/>
      <c r="G4039" s="3"/>
      <c r="H4039" s="3"/>
      <c r="I4039" s="3"/>
    </row>
    <row r="4040" spans="1:9" x14ac:dyDescent="0.2">
      <c r="A4040" s="3"/>
      <c r="G4040" s="3"/>
      <c r="H4040" s="3"/>
      <c r="I4040" s="3"/>
    </row>
    <row r="4041" spans="1:9" x14ac:dyDescent="0.2">
      <c r="A4041" s="3"/>
      <c r="G4041" s="3"/>
      <c r="H4041" s="3"/>
      <c r="I4041" s="3"/>
    </row>
    <row r="4042" spans="1:9" x14ac:dyDescent="0.2">
      <c r="A4042" s="3"/>
      <c r="G4042" s="3"/>
      <c r="H4042" s="3"/>
      <c r="I4042" s="3"/>
    </row>
    <row r="4043" spans="1:9" x14ac:dyDescent="0.2">
      <c r="A4043" s="3"/>
      <c r="G4043" s="3"/>
      <c r="H4043" s="3"/>
      <c r="I4043" s="3"/>
    </row>
    <row r="4044" spans="1:9" x14ac:dyDescent="0.2">
      <c r="A4044" s="3"/>
      <c r="G4044" s="3"/>
      <c r="H4044" s="3"/>
      <c r="I4044" s="3"/>
    </row>
    <row r="4045" spans="1:9" x14ac:dyDescent="0.2">
      <c r="A4045" s="3"/>
      <c r="G4045" s="3"/>
      <c r="H4045" s="3"/>
      <c r="I4045" s="3"/>
    </row>
    <row r="4046" spans="1:9" x14ac:dyDescent="0.2">
      <c r="A4046" s="3"/>
      <c r="G4046" s="3"/>
      <c r="H4046" s="3"/>
      <c r="I4046" s="3"/>
    </row>
    <row r="4047" spans="1:9" x14ac:dyDescent="0.2">
      <c r="A4047" s="3"/>
      <c r="G4047" s="3"/>
      <c r="H4047" s="3"/>
      <c r="I4047" s="3"/>
    </row>
    <row r="4048" spans="1:9" x14ac:dyDescent="0.2">
      <c r="A4048" s="3"/>
      <c r="G4048" s="3"/>
      <c r="H4048" s="3"/>
      <c r="I4048" s="3"/>
    </row>
    <row r="4049" spans="1:9" x14ac:dyDescent="0.2">
      <c r="A4049" s="3"/>
      <c r="G4049" s="3"/>
      <c r="H4049" s="3"/>
      <c r="I4049" s="3"/>
    </row>
    <row r="4050" spans="1:9" x14ac:dyDescent="0.2">
      <c r="A4050" s="3"/>
      <c r="G4050" s="3"/>
      <c r="H4050" s="3"/>
      <c r="I4050" s="3"/>
    </row>
    <row r="4051" spans="1:9" x14ac:dyDescent="0.2">
      <c r="A4051" s="3"/>
      <c r="G4051" s="3"/>
      <c r="H4051" s="3"/>
      <c r="I4051" s="3"/>
    </row>
    <row r="4052" spans="1:9" x14ac:dyDescent="0.2">
      <c r="A4052" s="3"/>
      <c r="G4052" s="3"/>
      <c r="H4052" s="3"/>
      <c r="I4052" s="3"/>
    </row>
    <row r="4053" spans="1:9" x14ac:dyDescent="0.2">
      <c r="A4053" s="3"/>
      <c r="G4053" s="3"/>
      <c r="H4053" s="3"/>
      <c r="I4053" s="3"/>
    </row>
    <row r="4054" spans="1:9" x14ac:dyDescent="0.2">
      <c r="A4054" s="3"/>
      <c r="G4054" s="3"/>
      <c r="H4054" s="3"/>
      <c r="I4054" s="3"/>
    </row>
    <row r="4055" spans="1:9" x14ac:dyDescent="0.2">
      <c r="A4055" s="3"/>
      <c r="G4055" s="3"/>
      <c r="H4055" s="3"/>
      <c r="I4055" s="3"/>
    </row>
    <row r="4056" spans="1:9" x14ac:dyDescent="0.2">
      <c r="A4056" s="3"/>
      <c r="G4056" s="3"/>
      <c r="H4056" s="3"/>
      <c r="I4056" s="3"/>
    </row>
    <row r="4057" spans="1:9" x14ac:dyDescent="0.2">
      <c r="A4057" s="3"/>
      <c r="G4057" s="3"/>
      <c r="H4057" s="3"/>
      <c r="I4057" s="3"/>
    </row>
    <row r="4058" spans="1:9" x14ac:dyDescent="0.2">
      <c r="A4058" s="3"/>
      <c r="G4058" s="3"/>
      <c r="H4058" s="3"/>
      <c r="I4058" s="3"/>
    </row>
    <row r="4059" spans="1:9" x14ac:dyDescent="0.2">
      <c r="A4059" s="3"/>
      <c r="G4059" s="3"/>
      <c r="H4059" s="3"/>
      <c r="I4059" s="3"/>
    </row>
    <row r="4060" spans="1:9" x14ac:dyDescent="0.2">
      <c r="A4060" s="3"/>
      <c r="G4060" s="3"/>
      <c r="H4060" s="3"/>
      <c r="I4060" s="3"/>
    </row>
    <row r="4061" spans="1:9" x14ac:dyDescent="0.2">
      <c r="A4061" s="3"/>
      <c r="G4061" s="3"/>
      <c r="H4061" s="3"/>
      <c r="I4061" s="3"/>
    </row>
    <row r="4062" spans="1:9" x14ac:dyDescent="0.2">
      <c r="A4062" s="3"/>
      <c r="G4062" s="3"/>
      <c r="H4062" s="3"/>
      <c r="I4062" s="3"/>
    </row>
    <row r="4063" spans="1:9" x14ac:dyDescent="0.2">
      <c r="A4063" s="3"/>
      <c r="G4063" s="3"/>
      <c r="H4063" s="3"/>
      <c r="I4063" s="3"/>
    </row>
    <row r="4064" spans="1:9" x14ac:dyDescent="0.2">
      <c r="A4064" s="3"/>
      <c r="G4064" s="3"/>
      <c r="H4064" s="3"/>
      <c r="I4064" s="3"/>
    </row>
    <row r="4065" spans="1:9" x14ac:dyDescent="0.2">
      <c r="A4065" s="3"/>
      <c r="G4065" s="3"/>
      <c r="H4065" s="3"/>
      <c r="I4065" s="3"/>
    </row>
    <row r="4066" spans="1:9" x14ac:dyDescent="0.2">
      <c r="A4066" s="3"/>
      <c r="G4066" s="3"/>
      <c r="H4066" s="3"/>
      <c r="I4066" s="3"/>
    </row>
    <row r="4067" spans="1:9" x14ac:dyDescent="0.2">
      <c r="A4067" s="3"/>
      <c r="G4067" s="3"/>
      <c r="H4067" s="3"/>
      <c r="I4067" s="3"/>
    </row>
    <row r="4068" spans="1:9" x14ac:dyDescent="0.2">
      <c r="A4068" s="3"/>
      <c r="G4068" s="3"/>
      <c r="H4068" s="3"/>
      <c r="I4068" s="3"/>
    </row>
    <row r="4069" spans="1:9" x14ac:dyDescent="0.2">
      <c r="A4069" s="3"/>
      <c r="G4069" s="3"/>
      <c r="H4069" s="3"/>
      <c r="I4069" s="3"/>
    </row>
    <row r="4070" spans="1:9" x14ac:dyDescent="0.2">
      <c r="A4070" s="3"/>
      <c r="G4070" s="3"/>
      <c r="H4070" s="3"/>
      <c r="I4070" s="3"/>
    </row>
    <row r="4071" spans="1:9" x14ac:dyDescent="0.2">
      <c r="A4071" s="3"/>
      <c r="G4071" s="3"/>
      <c r="H4071" s="3"/>
      <c r="I4071" s="3"/>
    </row>
    <row r="4072" spans="1:9" x14ac:dyDescent="0.2">
      <c r="A4072" s="3"/>
      <c r="G4072" s="3"/>
      <c r="H4072" s="3"/>
      <c r="I4072" s="3"/>
    </row>
    <row r="4073" spans="1:9" x14ac:dyDescent="0.2">
      <c r="A4073" s="3"/>
      <c r="G4073" s="3"/>
      <c r="H4073" s="3"/>
      <c r="I4073" s="3"/>
    </row>
    <row r="4074" spans="1:9" x14ac:dyDescent="0.2">
      <c r="A4074" s="3"/>
      <c r="G4074" s="3"/>
      <c r="H4074" s="3"/>
      <c r="I4074" s="3"/>
    </row>
    <row r="4075" spans="1:9" x14ac:dyDescent="0.2">
      <c r="A4075" s="3"/>
      <c r="G4075" s="3"/>
      <c r="H4075" s="3"/>
      <c r="I4075" s="3"/>
    </row>
    <row r="4076" spans="1:9" x14ac:dyDescent="0.2">
      <c r="A4076" s="3"/>
      <c r="G4076" s="3"/>
      <c r="H4076" s="3"/>
      <c r="I4076" s="3"/>
    </row>
    <row r="4077" spans="1:9" x14ac:dyDescent="0.2">
      <c r="A4077" s="3"/>
      <c r="G4077" s="3"/>
      <c r="H4077" s="3"/>
      <c r="I4077" s="3"/>
    </row>
    <row r="4078" spans="1:9" x14ac:dyDescent="0.2">
      <c r="A4078" s="3"/>
      <c r="G4078" s="3"/>
      <c r="H4078" s="3"/>
      <c r="I4078" s="3"/>
    </row>
    <row r="4079" spans="1:9" x14ac:dyDescent="0.2">
      <c r="A4079" s="3"/>
      <c r="G4079" s="3"/>
      <c r="H4079" s="3"/>
      <c r="I4079" s="3"/>
    </row>
    <row r="4080" spans="1:9" x14ac:dyDescent="0.2">
      <c r="A4080" s="3"/>
      <c r="G4080" s="3"/>
      <c r="H4080" s="3"/>
      <c r="I4080" s="3"/>
    </row>
    <row r="4081" spans="1:9" x14ac:dyDescent="0.2">
      <c r="A4081" s="3"/>
      <c r="G4081" s="3"/>
      <c r="H4081" s="3"/>
      <c r="I4081" s="3"/>
    </row>
    <row r="4082" spans="1:9" x14ac:dyDescent="0.2">
      <c r="A4082" s="3"/>
      <c r="G4082" s="3"/>
      <c r="H4082" s="3"/>
      <c r="I4082" s="3"/>
    </row>
    <row r="4083" spans="1:9" x14ac:dyDescent="0.2">
      <c r="A4083" s="3"/>
      <c r="G4083" s="3"/>
      <c r="H4083" s="3"/>
      <c r="I4083" s="3"/>
    </row>
    <row r="4084" spans="1:9" x14ac:dyDescent="0.2">
      <c r="A4084" s="3"/>
      <c r="G4084" s="3"/>
      <c r="H4084" s="3"/>
      <c r="I4084" s="3"/>
    </row>
    <row r="4085" spans="1:9" x14ac:dyDescent="0.2">
      <c r="A4085" s="3"/>
      <c r="G4085" s="3"/>
      <c r="H4085" s="3"/>
      <c r="I4085" s="3"/>
    </row>
    <row r="4086" spans="1:9" x14ac:dyDescent="0.2">
      <c r="A4086" s="3"/>
      <c r="G4086" s="3"/>
      <c r="H4086" s="3"/>
      <c r="I4086" s="3"/>
    </row>
    <row r="4087" spans="1:9" x14ac:dyDescent="0.2">
      <c r="A4087" s="3"/>
      <c r="G4087" s="3"/>
      <c r="H4087" s="3"/>
      <c r="I4087" s="3"/>
    </row>
    <row r="4088" spans="1:9" x14ac:dyDescent="0.2">
      <c r="A4088" s="3"/>
      <c r="G4088" s="3"/>
      <c r="H4088" s="3"/>
      <c r="I4088" s="3"/>
    </row>
    <row r="4089" spans="1:9" x14ac:dyDescent="0.2">
      <c r="A4089" s="3"/>
      <c r="G4089" s="3"/>
      <c r="H4089" s="3"/>
      <c r="I4089" s="3"/>
    </row>
    <row r="4090" spans="1:9" x14ac:dyDescent="0.2">
      <c r="A4090" s="3"/>
      <c r="G4090" s="3"/>
      <c r="H4090" s="3"/>
      <c r="I4090" s="3"/>
    </row>
    <row r="4091" spans="1:9" x14ac:dyDescent="0.2">
      <c r="A4091" s="3"/>
      <c r="G4091" s="3"/>
      <c r="H4091" s="3"/>
      <c r="I4091" s="3"/>
    </row>
    <row r="4092" spans="1:9" x14ac:dyDescent="0.2">
      <c r="A4092" s="3"/>
      <c r="G4092" s="3"/>
      <c r="H4092" s="3"/>
      <c r="I4092" s="3"/>
    </row>
    <row r="4093" spans="1:9" x14ac:dyDescent="0.2">
      <c r="A4093" s="3"/>
      <c r="G4093" s="3"/>
      <c r="H4093" s="3"/>
      <c r="I4093" s="3"/>
    </row>
    <row r="4094" spans="1:9" x14ac:dyDescent="0.2">
      <c r="A4094" s="3"/>
      <c r="G4094" s="3"/>
      <c r="H4094" s="3"/>
      <c r="I4094" s="3"/>
    </row>
    <row r="4095" spans="1:9" x14ac:dyDescent="0.2">
      <c r="A4095" s="3"/>
      <c r="G4095" s="3"/>
      <c r="H4095" s="3"/>
      <c r="I4095" s="3"/>
    </row>
    <row r="4096" spans="1:9" x14ac:dyDescent="0.2">
      <c r="A4096" s="3"/>
      <c r="G4096" s="3"/>
      <c r="H4096" s="3"/>
      <c r="I4096" s="3"/>
    </row>
    <row r="4097" spans="1:9" x14ac:dyDescent="0.2">
      <c r="A4097" s="3"/>
      <c r="G4097" s="3"/>
      <c r="H4097" s="3"/>
      <c r="I4097" s="3"/>
    </row>
    <row r="4098" spans="1:9" x14ac:dyDescent="0.2">
      <c r="A4098" s="3"/>
      <c r="G4098" s="3"/>
      <c r="H4098" s="3"/>
      <c r="I4098" s="3"/>
    </row>
    <row r="4099" spans="1:9" x14ac:dyDescent="0.2">
      <c r="A4099" s="3"/>
      <c r="G4099" s="3"/>
      <c r="H4099" s="3"/>
      <c r="I4099" s="3"/>
    </row>
    <row r="4100" spans="1:9" x14ac:dyDescent="0.2">
      <c r="A4100" s="3"/>
      <c r="G4100" s="3"/>
      <c r="H4100" s="3"/>
      <c r="I4100" s="3"/>
    </row>
    <row r="4101" spans="1:9" x14ac:dyDescent="0.2">
      <c r="A4101" s="3"/>
      <c r="G4101" s="3"/>
      <c r="H4101" s="3"/>
      <c r="I4101" s="3"/>
    </row>
    <row r="4102" spans="1:9" x14ac:dyDescent="0.2">
      <c r="A4102" s="3"/>
      <c r="G4102" s="3"/>
      <c r="H4102" s="3"/>
      <c r="I4102" s="3"/>
    </row>
    <row r="4103" spans="1:9" x14ac:dyDescent="0.2">
      <c r="A4103" s="3"/>
      <c r="G4103" s="3"/>
      <c r="H4103" s="3"/>
      <c r="I4103" s="3"/>
    </row>
    <row r="4104" spans="1:9" x14ac:dyDescent="0.2">
      <c r="A4104" s="3"/>
      <c r="G4104" s="3"/>
      <c r="H4104" s="3"/>
      <c r="I4104" s="3"/>
    </row>
    <row r="4105" spans="1:9" x14ac:dyDescent="0.2">
      <c r="A4105" s="3"/>
      <c r="G4105" s="3"/>
      <c r="H4105" s="3"/>
      <c r="I4105" s="3"/>
    </row>
    <row r="4106" spans="1:9" x14ac:dyDescent="0.2">
      <c r="A4106" s="3"/>
      <c r="G4106" s="3"/>
      <c r="H4106" s="3"/>
      <c r="I4106" s="3"/>
    </row>
    <row r="4107" spans="1:9" x14ac:dyDescent="0.2">
      <c r="A4107" s="3"/>
      <c r="G4107" s="3"/>
      <c r="H4107" s="3"/>
      <c r="I4107" s="3"/>
    </row>
    <row r="4108" spans="1:9" x14ac:dyDescent="0.2">
      <c r="A4108" s="3"/>
      <c r="G4108" s="3"/>
      <c r="H4108" s="3"/>
      <c r="I4108" s="3"/>
    </row>
    <row r="4109" spans="1:9" x14ac:dyDescent="0.2">
      <c r="A4109" s="3"/>
      <c r="G4109" s="3"/>
      <c r="H4109" s="3"/>
      <c r="I4109" s="3"/>
    </row>
    <row r="4110" spans="1:9" x14ac:dyDescent="0.2">
      <c r="A4110" s="3"/>
      <c r="G4110" s="3"/>
      <c r="H4110" s="3"/>
      <c r="I4110" s="3"/>
    </row>
    <row r="4111" spans="1:9" x14ac:dyDescent="0.2">
      <c r="A4111" s="3"/>
      <c r="G4111" s="3"/>
      <c r="H4111" s="3"/>
      <c r="I4111" s="3"/>
    </row>
    <row r="4112" spans="1:9" x14ac:dyDescent="0.2">
      <c r="A4112" s="3"/>
      <c r="G4112" s="3"/>
      <c r="H4112" s="3"/>
      <c r="I4112" s="3"/>
    </row>
    <row r="4113" spans="1:9" x14ac:dyDescent="0.2">
      <c r="A4113" s="3"/>
      <c r="G4113" s="3"/>
      <c r="H4113" s="3"/>
      <c r="I4113" s="3"/>
    </row>
    <row r="4114" spans="1:9" x14ac:dyDescent="0.2">
      <c r="A4114" s="3"/>
      <c r="G4114" s="3"/>
      <c r="H4114" s="3"/>
      <c r="I4114" s="3"/>
    </row>
    <row r="4115" spans="1:9" x14ac:dyDescent="0.2">
      <c r="A4115" s="3"/>
      <c r="G4115" s="3"/>
      <c r="H4115" s="3"/>
      <c r="I4115" s="3"/>
    </row>
    <row r="4116" spans="1:9" x14ac:dyDescent="0.2">
      <c r="A4116" s="3"/>
      <c r="G4116" s="3"/>
      <c r="H4116" s="3"/>
      <c r="I4116" s="3"/>
    </row>
    <row r="4117" spans="1:9" x14ac:dyDescent="0.2">
      <c r="A4117" s="3"/>
      <c r="G4117" s="3"/>
      <c r="H4117" s="3"/>
      <c r="I4117" s="3"/>
    </row>
    <row r="4118" spans="1:9" x14ac:dyDescent="0.2">
      <c r="A4118" s="3"/>
      <c r="G4118" s="3"/>
      <c r="H4118" s="3"/>
      <c r="I4118" s="3"/>
    </row>
    <row r="4119" spans="1:9" x14ac:dyDescent="0.2">
      <c r="A4119" s="3"/>
      <c r="G4119" s="3"/>
      <c r="H4119" s="3"/>
      <c r="I4119" s="3"/>
    </row>
    <row r="4120" spans="1:9" x14ac:dyDescent="0.2">
      <c r="A4120" s="3"/>
      <c r="G4120" s="3"/>
      <c r="H4120" s="3"/>
      <c r="I4120" s="3"/>
    </row>
    <row r="4121" spans="1:9" x14ac:dyDescent="0.2">
      <c r="A4121" s="3"/>
      <c r="G4121" s="3"/>
      <c r="H4121" s="3"/>
      <c r="I4121" s="3"/>
    </row>
    <row r="4122" spans="1:9" x14ac:dyDescent="0.2">
      <c r="A4122" s="3"/>
      <c r="G4122" s="3"/>
      <c r="H4122" s="3"/>
      <c r="I4122" s="3"/>
    </row>
    <row r="4123" spans="1:9" x14ac:dyDescent="0.2">
      <c r="A4123" s="3"/>
      <c r="G4123" s="3"/>
      <c r="H4123" s="3"/>
      <c r="I4123" s="3"/>
    </row>
    <row r="4124" spans="1:9" x14ac:dyDescent="0.2">
      <c r="A4124" s="3"/>
      <c r="G4124" s="3"/>
      <c r="H4124" s="3"/>
      <c r="I4124" s="3"/>
    </row>
    <row r="4125" spans="1:9" x14ac:dyDescent="0.2">
      <c r="A4125" s="3"/>
      <c r="G4125" s="3"/>
      <c r="H4125" s="3"/>
      <c r="I4125" s="3"/>
    </row>
    <row r="4126" spans="1:9" x14ac:dyDescent="0.2">
      <c r="A4126" s="3"/>
      <c r="G4126" s="3"/>
      <c r="H4126" s="3"/>
      <c r="I4126" s="3"/>
    </row>
    <row r="4127" spans="1:9" x14ac:dyDescent="0.2">
      <c r="A4127" s="3"/>
      <c r="G4127" s="3"/>
      <c r="H4127" s="3"/>
      <c r="I4127" s="3"/>
    </row>
    <row r="4128" spans="1:9" x14ac:dyDescent="0.2">
      <c r="A4128" s="3"/>
      <c r="G4128" s="3"/>
      <c r="H4128" s="3"/>
      <c r="I4128" s="3"/>
    </row>
    <row r="4129" spans="1:9" x14ac:dyDescent="0.2">
      <c r="A4129" s="3"/>
      <c r="G4129" s="3"/>
      <c r="H4129" s="3"/>
      <c r="I4129" s="3"/>
    </row>
    <row r="4130" spans="1:9" x14ac:dyDescent="0.2">
      <c r="A4130" s="3"/>
      <c r="G4130" s="3"/>
      <c r="H4130" s="3"/>
      <c r="I4130" s="3"/>
    </row>
    <row r="4131" spans="1:9" x14ac:dyDescent="0.2">
      <c r="A4131" s="3"/>
      <c r="G4131" s="3"/>
      <c r="H4131" s="3"/>
      <c r="I4131" s="3"/>
    </row>
    <row r="4132" spans="1:9" x14ac:dyDescent="0.2">
      <c r="A4132" s="3"/>
      <c r="G4132" s="3"/>
      <c r="H4132" s="3"/>
      <c r="I4132" s="3"/>
    </row>
    <row r="4133" spans="1:9" x14ac:dyDescent="0.2">
      <c r="A4133" s="3"/>
      <c r="G4133" s="3"/>
      <c r="H4133" s="3"/>
      <c r="I4133" s="3"/>
    </row>
    <row r="4134" spans="1:9" x14ac:dyDescent="0.2">
      <c r="A4134" s="3"/>
      <c r="G4134" s="3"/>
      <c r="H4134" s="3"/>
      <c r="I4134" s="3"/>
    </row>
    <row r="4135" spans="1:9" x14ac:dyDescent="0.2">
      <c r="A4135" s="3"/>
      <c r="G4135" s="3"/>
      <c r="H4135" s="3"/>
      <c r="I4135" s="3"/>
    </row>
    <row r="4136" spans="1:9" x14ac:dyDescent="0.2">
      <c r="A4136" s="3"/>
      <c r="G4136" s="3"/>
      <c r="H4136" s="3"/>
      <c r="I4136" s="3"/>
    </row>
    <row r="4137" spans="1:9" x14ac:dyDescent="0.2">
      <c r="A4137" s="3"/>
      <c r="G4137" s="3"/>
      <c r="H4137" s="3"/>
      <c r="I4137" s="3"/>
    </row>
    <row r="4138" spans="1:9" x14ac:dyDescent="0.2">
      <c r="A4138" s="3"/>
      <c r="G4138" s="3"/>
      <c r="H4138" s="3"/>
      <c r="I4138" s="3"/>
    </row>
    <row r="4139" spans="1:9" x14ac:dyDescent="0.2">
      <c r="A4139" s="3"/>
      <c r="G4139" s="3"/>
      <c r="H4139" s="3"/>
      <c r="I4139" s="3"/>
    </row>
    <row r="4140" spans="1:9" x14ac:dyDescent="0.2">
      <c r="A4140" s="3"/>
      <c r="G4140" s="3"/>
      <c r="H4140" s="3"/>
      <c r="I4140" s="3"/>
    </row>
    <row r="4141" spans="1:9" x14ac:dyDescent="0.2">
      <c r="A4141" s="3"/>
      <c r="G4141" s="3"/>
      <c r="H4141" s="3"/>
      <c r="I4141" s="3"/>
    </row>
    <row r="4142" spans="1:9" x14ac:dyDescent="0.2">
      <c r="A4142" s="3"/>
      <c r="G4142" s="3"/>
      <c r="H4142" s="3"/>
      <c r="I4142" s="3"/>
    </row>
    <row r="4143" spans="1:9" x14ac:dyDescent="0.2">
      <c r="A4143" s="3"/>
      <c r="G4143" s="3"/>
      <c r="H4143" s="3"/>
      <c r="I4143" s="3"/>
    </row>
    <row r="4144" spans="1:9" x14ac:dyDescent="0.2">
      <c r="A4144" s="3"/>
      <c r="G4144" s="3"/>
      <c r="H4144" s="3"/>
      <c r="I4144" s="3"/>
    </row>
    <row r="4145" spans="1:9" x14ac:dyDescent="0.2">
      <c r="A4145" s="3"/>
      <c r="G4145" s="3"/>
      <c r="H4145" s="3"/>
      <c r="I4145" s="3"/>
    </row>
    <row r="4146" spans="1:9" x14ac:dyDescent="0.2">
      <c r="A4146" s="3"/>
      <c r="G4146" s="3"/>
      <c r="H4146" s="3"/>
      <c r="I4146" s="3"/>
    </row>
    <row r="4147" spans="1:9" x14ac:dyDescent="0.2">
      <c r="A4147" s="3"/>
      <c r="G4147" s="3"/>
      <c r="H4147" s="3"/>
      <c r="I4147" s="3"/>
    </row>
    <row r="4148" spans="1:9" x14ac:dyDescent="0.2">
      <c r="A4148" s="3"/>
      <c r="G4148" s="3"/>
      <c r="H4148" s="3"/>
      <c r="I4148" s="3"/>
    </row>
    <row r="4149" spans="1:9" x14ac:dyDescent="0.2">
      <c r="A4149" s="3"/>
      <c r="G4149" s="3"/>
      <c r="H4149" s="3"/>
      <c r="I4149" s="3"/>
    </row>
    <row r="4150" spans="1:9" x14ac:dyDescent="0.2">
      <c r="A4150" s="3"/>
      <c r="G4150" s="3"/>
      <c r="H4150" s="3"/>
      <c r="I4150" s="3"/>
    </row>
    <row r="4151" spans="1:9" x14ac:dyDescent="0.2">
      <c r="A4151" s="3"/>
      <c r="G4151" s="3"/>
      <c r="H4151" s="3"/>
      <c r="I4151" s="3"/>
    </row>
    <row r="4152" spans="1:9" x14ac:dyDescent="0.2">
      <c r="A4152" s="3"/>
      <c r="G4152" s="3"/>
      <c r="H4152" s="3"/>
      <c r="I4152" s="3"/>
    </row>
    <row r="4153" spans="1:9" x14ac:dyDescent="0.2">
      <c r="A4153" s="3"/>
      <c r="G4153" s="3"/>
      <c r="H4153" s="3"/>
      <c r="I4153" s="3"/>
    </row>
    <row r="4154" spans="1:9" x14ac:dyDescent="0.2">
      <c r="A4154" s="3"/>
      <c r="G4154" s="3"/>
      <c r="H4154" s="3"/>
      <c r="I4154" s="3"/>
    </row>
    <row r="4155" spans="1:9" x14ac:dyDescent="0.2">
      <c r="A4155" s="3"/>
      <c r="G4155" s="3"/>
      <c r="H4155" s="3"/>
      <c r="I4155" s="3"/>
    </row>
    <row r="4156" spans="1:9" x14ac:dyDescent="0.2">
      <c r="A4156" s="3"/>
      <c r="G4156" s="3"/>
      <c r="H4156" s="3"/>
      <c r="I4156" s="3"/>
    </row>
    <row r="4157" spans="1:9" x14ac:dyDescent="0.2">
      <c r="A4157" s="3"/>
      <c r="G4157" s="3"/>
      <c r="H4157" s="3"/>
      <c r="I4157" s="3"/>
    </row>
    <row r="4158" spans="1:9" x14ac:dyDescent="0.2">
      <c r="A4158" s="3"/>
      <c r="G4158" s="3"/>
      <c r="H4158" s="3"/>
      <c r="I4158" s="3"/>
    </row>
    <row r="4159" spans="1:9" x14ac:dyDescent="0.2">
      <c r="A4159" s="3"/>
      <c r="G4159" s="3"/>
      <c r="H4159" s="3"/>
      <c r="I4159" s="3"/>
    </row>
    <row r="4160" spans="1:9" x14ac:dyDescent="0.2">
      <c r="A4160" s="3"/>
      <c r="G4160" s="3"/>
      <c r="H4160" s="3"/>
      <c r="I4160" s="3"/>
    </row>
    <row r="4161" spans="1:9" x14ac:dyDescent="0.2">
      <c r="A4161" s="3"/>
      <c r="G4161" s="3"/>
      <c r="H4161" s="3"/>
      <c r="I4161" s="3"/>
    </row>
    <row r="4162" spans="1:9" x14ac:dyDescent="0.2">
      <c r="A4162" s="3"/>
      <c r="G4162" s="3"/>
      <c r="H4162" s="3"/>
      <c r="I4162" s="3"/>
    </row>
    <row r="4163" spans="1:9" x14ac:dyDescent="0.2">
      <c r="A4163" s="3"/>
      <c r="G4163" s="3"/>
      <c r="H4163" s="3"/>
      <c r="I4163" s="3"/>
    </row>
    <row r="4164" spans="1:9" x14ac:dyDescent="0.2">
      <c r="A4164" s="3"/>
      <c r="G4164" s="3"/>
      <c r="H4164" s="3"/>
      <c r="I4164" s="3"/>
    </row>
    <row r="4165" spans="1:9" x14ac:dyDescent="0.2">
      <c r="A4165" s="3"/>
      <c r="G4165" s="3"/>
      <c r="H4165" s="3"/>
      <c r="I4165" s="3"/>
    </row>
    <row r="4166" spans="1:9" x14ac:dyDescent="0.2">
      <c r="A4166" s="3"/>
      <c r="G4166" s="3"/>
      <c r="H4166" s="3"/>
      <c r="I4166" s="3"/>
    </row>
    <row r="4167" spans="1:9" x14ac:dyDescent="0.2">
      <c r="A4167" s="3"/>
      <c r="G4167" s="3"/>
      <c r="H4167" s="3"/>
      <c r="I4167" s="3"/>
    </row>
    <row r="4168" spans="1:9" x14ac:dyDescent="0.2">
      <c r="A4168" s="3"/>
      <c r="G4168" s="3"/>
      <c r="H4168" s="3"/>
      <c r="I4168" s="3"/>
    </row>
    <row r="4169" spans="1:9" x14ac:dyDescent="0.2">
      <c r="A4169" s="3"/>
      <c r="G4169" s="3"/>
      <c r="H4169" s="3"/>
      <c r="I4169" s="3"/>
    </row>
    <row r="4170" spans="1:9" x14ac:dyDescent="0.2">
      <c r="A4170" s="3"/>
      <c r="G4170" s="3"/>
      <c r="H4170" s="3"/>
      <c r="I4170" s="3"/>
    </row>
    <row r="4171" spans="1:9" x14ac:dyDescent="0.2">
      <c r="A4171" s="3"/>
      <c r="G4171" s="3"/>
      <c r="H4171" s="3"/>
      <c r="I4171" s="3"/>
    </row>
    <row r="4172" spans="1:9" x14ac:dyDescent="0.2">
      <c r="A4172" s="3"/>
      <c r="G4172" s="3"/>
      <c r="H4172" s="3"/>
      <c r="I4172" s="3"/>
    </row>
    <row r="4173" spans="1:9" x14ac:dyDescent="0.2">
      <c r="A4173" s="3"/>
      <c r="G4173" s="3"/>
      <c r="H4173" s="3"/>
      <c r="I4173" s="3"/>
    </row>
    <row r="4174" spans="1:9" x14ac:dyDescent="0.2">
      <c r="A4174" s="3"/>
      <c r="G4174" s="3"/>
      <c r="H4174" s="3"/>
      <c r="I4174" s="3"/>
    </row>
    <row r="4175" spans="1:9" x14ac:dyDescent="0.2">
      <c r="A4175" s="3"/>
      <c r="G4175" s="3"/>
      <c r="H4175" s="3"/>
      <c r="I4175" s="3"/>
    </row>
    <row r="4176" spans="1:9" x14ac:dyDescent="0.2">
      <c r="A4176" s="3"/>
      <c r="G4176" s="3"/>
      <c r="H4176" s="3"/>
      <c r="I4176" s="3"/>
    </row>
    <row r="4177" spans="1:9" x14ac:dyDescent="0.2">
      <c r="A4177" s="3"/>
      <c r="G4177" s="3"/>
      <c r="H4177" s="3"/>
      <c r="I4177" s="3"/>
    </row>
    <row r="4178" spans="1:9" x14ac:dyDescent="0.2">
      <c r="A4178" s="3"/>
      <c r="G4178" s="3"/>
      <c r="H4178" s="3"/>
      <c r="I4178" s="3"/>
    </row>
    <row r="4179" spans="1:9" x14ac:dyDescent="0.2">
      <c r="A4179" s="3"/>
      <c r="G4179" s="3"/>
      <c r="H4179" s="3"/>
      <c r="I4179" s="3"/>
    </row>
    <row r="4180" spans="1:9" x14ac:dyDescent="0.2">
      <c r="A4180" s="3"/>
      <c r="G4180" s="3"/>
      <c r="H4180" s="3"/>
      <c r="I4180" s="3"/>
    </row>
    <row r="4181" spans="1:9" x14ac:dyDescent="0.2">
      <c r="A4181" s="3"/>
      <c r="G4181" s="3"/>
      <c r="H4181" s="3"/>
      <c r="I4181" s="3"/>
    </row>
    <row r="4182" spans="1:9" x14ac:dyDescent="0.2">
      <c r="A4182" s="3"/>
      <c r="G4182" s="3"/>
      <c r="H4182" s="3"/>
      <c r="I4182" s="3"/>
    </row>
    <row r="4183" spans="1:9" x14ac:dyDescent="0.2">
      <c r="A4183" s="3"/>
      <c r="G4183" s="3"/>
      <c r="H4183" s="3"/>
      <c r="I4183" s="3"/>
    </row>
    <row r="4184" spans="1:9" x14ac:dyDescent="0.2">
      <c r="A4184" s="3"/>
      <c r="G4184" s="3"/>
      <c r="H4184" s="3"/>
      <c r="I4184" s="3"/>
    </row>
    <row r="4185" spans="1:9" x14ac:dyDescent="0.2">
      <c r="A4185" s="3"/>
      <c r="G4185" s="3"/>
      <c r="H4185" s="3"/>
      <c r="I4185" s="3"/>
    </row>
    <row r="4186" spans="1:9" x14ac:dyDescent="0.2">
      <c r="A4186" s="3"/>
      <c r="G4186" s="3"/>
      <c r="H4186" s="3"/>
      <c r="I4186" s="3"/>
    </row>
    <row r="4187" spans="1:9" x14ac:dyDescent="0.2">
      <c r="A4187" s="3"/>
      <c r="G4187" s="3"/>
      <c r="H4187" s="3"/>
      <c r="I4187" s="3"/>
    </row>
    <row r="4188" spans="1:9" x14ac:dyDescent="0.2">
      <c r="A4188" s="3"/>
      <c r="G4188" s="3"/>
      <c r="H4188" s="3"/>
      <c r="I4188" s="3"/>
    </row>
    <row r="4189" spans="1:9" x14ac:dyDescent="0.2">
      <c r="A4189" s="3"/>
      <c r="G4189" s="3"/>
      <c r="H4189" s="3"/>
      <c r="I4189" s="3"/>
    </row>
    <row r="4190" spans="1:9" x14ac:dyDescent="0.2">
      <c r="A4190" s="3"/>
      <c r="G4190" s="3"/>
      <c r="H4190" s="3"/>
      <c r="I4190" s="3"/>
    </row>
    <row r="4191" spans="1:9" x14ac:dyDescent="0.2">
      <c r="A4191" s="3"/>
      <c r="G4191" s="3"/>
      <c r="H4191" s="3"/>
      <c r="I4191" s="3"/>
    </row>
    <row r="4192" spans="1:9" x14ac:dyDescent="0.2">
      <c r="A4192" s="3"/>
      <c r="G4192" s="3"/>
      <c r="H4192" s="3"/>
      <c r="I4192" s="3"/>
    </row>
    <row r="4193" spans="1:9" x14ac:dyDescent="0.2">
      <c r="A4193" s="3"/>
      <c r="G4193" s="3"/>
      <c r="H4193" s="3"/>
      <c r="I4193" s="3"/>
    </row>
    <row r="4194" spans="1:9" x14ac:dyDescent="0.2">
      <c r="A4194" s="3"/>
      <c r="G4194" s="3"/>
      <c r="H4194" s="3"/>
      <c r="I4194" s="3"/>
    </row>
    <row r="4195" spans="1:9" x14ac:dyDescent="0.2">
      <c r="A4195" s="3"/>
      <c r="G4195" s="3"/>
      <c r="H4195" s="3"/>
      <c r="I4195" s="3"/>
    </row>
    <row r="4196" spans="1:9" x14ac:dyDescent="0.2">
      <c r="A4196" s="3"/>
      <c r="G4196" s="3"/>
      <c r="H4196" s="3"/>
      <c r="I4196" s="3"/>
    </row>
    <row r="4197" spans="1:9" x14ac:dyDescent="0.2">
      <c r="A4197" s="3"/>
      <c r="G4197" s="3"/>
      <c r="H4197" s="3"/>
      <c r="I4197" s="3"/>
    </row>
    <row r="4198" spans="1:9" x14ac:dyDescent="0.2">
      <c r="A4198" s="3"/>
      <c r="G4198" s="3"/>
      <c r="H4198" s="3"/>
      <c r="I4198" s="3"/>
    </row>
    <row r="4199" spans="1:9" x14ac:dyDescent="0.2">
      <c r="A4199" s="3"/>
      <c r="G4199" s="3"/>
      <c r="H4199" s="3"/>
      <c r="I4199" s="3"/>
    </row>
    <row r="4200" spans="1:9" x14ac:dyDescent="0.2">
      <c r="A4200" s="3"/>
      <c r="G4200" s="3"/>
      <c r="H4200" s="3"/>
      <c r="I4200" s="3"/>
    </row>
    <row r="4201" spans="1:9" x14ac:dyDescent="0.2">
      <c r="A4201" s="3"/>
      <c r="G4201" s="3"/>
      <c r="H4201" s="3"/>
      <c r="I4201" s="3"/>
    </row>
    <row r="4202" spans="1:9" x14ac:dyDescent="0.2">
      <c r="A4202" s="3"/>
      <c r="G4202" s="3"/>
      <c r="H4202" s="3"/>
      <c r="I4202" s="3"/>
    </row>
    <row r="4203" spans="1:9" x14ac:dyDescent="0.2">
      <c r="A4203" s="3"/>
      <c r="G4203" s="3"/>
      <c r="H4203" s="3"/>
      <c r="I4203" s="3"/>
    </row>
    <row r="4204" spans="1:9" x14ac:dyDescent="0.2">
      <c r="A4204" s="3"/>
      <c r="G4204" s="3"/>
      <c r="H4204" s="3"/>
      <c r="I4204" s="3"/>
    </row>
    <row r="4205" spans="1:9" x14ac:dyDescent="0.2">
      <c r="A4205" s="3"/>
      <c r="G4205" s="3"/>
      <c r="H4205" s="3"/>
      <c r="I4205" s="3"/>
    </row>
    <row r="4206" spans="1:9" x14ac:dyDescent="0.2">
      <c r="A4206" s="3"/>
      <c r="G4206" s="3"/>
      <c r="H4206" s="3"/>
      <c r="I4206" s="3"/>
    </row>
    <row r="4207" spans="1:9" x14ac:dyDescent="0.2">
      <c r="A4207" s="3"/>
      <c r="G4207" s="3"/>
      <c r="H4207" s="3"/>
      <c r="I4207" s="3"/>
    </row>
    <row r="4208" spans="1:9" x14ac:dyDescent="0.2">
      <c r="A4208" s="3"/>
      <c r="G4208" s="3"/>
      <c r="H4208" s="3"/>
      <c r="I4208" s="3"/>
    </row>
    <row r="4209" spans="1:9" x14ac:dyDescent="0.2">
      <c r="A4209" s="3"/>
      <c r="G4209" s="3"/>
      <c r="H4209" s="3"/>
      <c r="I4209" s="3"/>
    </row>
    <row r="4210" spans="1:9" x14ac:dyDescent="0.2">
      <c r="A4210" s="3"/>
      <c r="G4210" s="3"/>
      <c r="H4210" s="3"/>
      <c r="I4210" s="3"/>
    </row>
    <row r="4211" spans="1:9" x14ac:dyDescent="0.2">
      <c r="A4211" s="3"/>
      <c r="G4211" s="3"/>
      <c r="H4211" s="3"/>
      <c r="I4211" s="3"/>
    </row>
    <row r="4212" spans="1:9" x14ac:dyDescent="0.2">
      <c r="A4212" s="3"/>
      <c r="G4212" s="3"/>
      <c r="H4212" s="3"/>
      <c r="I4212" s="3"/>
    </row>
    <row r="4213" spans="1:9" x14ac:dyDescent="0.2">
      <c r="A4213" s="3"/>
      <c r="G4213" s="3"/>
      <c r="H4213" s="3"/>
      <c r="I4213" s="3"/>
    </row>
    <row r="4214" spans="1:9" x14ac:dyDescent="0.2">
      <c r="A4214" s="3"/>
      <c r="G4214" s="3"/>
      <c r="H4214" s="3"/>
      <c r="I4214" s="3"/>
    </row>
    <row r="4215" spans="1:9" x14ac:dyDescent="0.2">
      <c r="A4215" s="3"/>
      <c r="G4215" s="3"/>
      <c r="H4215" s="3"/>
      <c r="I4215" s="3"/>
    </row>
    <row r="4216" spans="1:9" x14ac:dyDescent="0.2">
      <c r="A4216" s="3"/>
      <c r="G4216" s="3"/>
      <c r="H4216" s="3"/>
      <c r="I4216" s="3"/>
    </row>
    <row r="4217" spans="1:9" x14ac:dyDescent="0.2">
      <c r="A4217" s="3"/>
      <c r="G4217" s="3"/>
      <c r="H4217" s="3"/>
      <c r="I4217" s="3"/>
    </row>
    <row r="4218" spans="1:9" x14ac:dyDescent="0.2">
      <c r="A4218" s="3"/>
      <c r="G4218" s="3"/>
      <c r="H4218" s="3"/>
      <c r="I4218" s="3"/>
    </row>
    <row r="4219" spans="1:9" x14ac:dyDescent="0.2">
      <c r="A4219" s="3"/>
      <c r="G4219" s="3"/>
      <c r="H4219" s="3"/>
      <c r="I4219" s="3"/>
    </row>
    <row r="4220" spans="1:9" x14ac:dyDescent="0.2">
      <c r="A4220" s="3"/>
      <c r="G4220" s="3"/>
      <c r="H4220" s="3"/>
      <c r="I4220" s="3"/>
    </row>
    <row r="4221" spans="1:9" x14ac:dyDescent="0.2">
      <c r="A4221" s="3"/>
      <c r="G4221" s="3"/>
      <c r="H4221" s="3"/>
      <c r="I4221" s="3"/>
    </row>
    <row r="4222" spans="1:9" x14ac:dyDescent="0.2">
      <c r="A4222" s="3"/>
      <c r="G4222" s="3"/>
      <c r="H4222" s="3"/>
      <c r="I4222" s="3"/>
    </row>
    <row r="4223" spans="1:9" x14ac:dyDescent="0.2">
      <c r="A4223" s="3"/>
      <c r="G4223" s="3"/>
      <c r="H4223" s="3"/>
      <c r="I4223" s="3"/>
    </row>
    <row r="4224" spans="1:9" x14ac:dyDescent="0.2">
      <c r="A4224" s="3"/>
      <c r="G4224" s="3"/>
      <c r="H4224" s="3"/>
      <c r="I4224" s="3"/>
    </row>
    <row r="4225" spans="1:9" x14ac:dyDescent="0.2">
      <c r="A4225" s="3"/>
      <c r="G4225" s="3"/>
      <c r="H4225" s="3"/>
      <c r="I4225" s="3"/>
    </row>
    <row r="4226" spans="1:9" x14ac:dyDescent="0.2">
      <c r="A4226" s="3"/>
      <c r="G4226" s="3"/>
      <c r="H4226" s="3"/>
      <c r="I4226" s="3"/>
    </row>
    <row r="4227" spans="1:9" x14ac:dyDescent="0.2">
      <c r="A4227" s="3"/>
      <c r="G4227" s="3"/>
      <c r="H4227" s="3"/>
      <c r="I4227" s="3"/>
    </row>
    <row r="4228" spans="1:9" x14ac:dyDescent="0.2">
      <c r="A4228" s="3"/>
      <c r="G4228" s="3"/>
      <c r="H4228" s="3"/>
      <c r="I4228" s="3"/>
    </row>
    <row r="4229" spans="1:9" x14ac:dyDescent="0.2">
      <c r="A4229" s="3"/>
      <c r="G4229" s="3"/>
      <c r="H4229" s="3"/>
      <c r="I4229" s="3"/>
    </row>
    <row r="4230" spans="1:9" x14ac:dyDescent="0.2">
      <c r="A4230" s="3"/>
      <c r="G4230" s="3"/>
      <c r="H4230" s="3"/>
      <c r="I4230" s="3"/>
    </row>
    <row r="4231" spans="1:9" x14ac:dyDescent="0.2">
      <c r="A4231" s="3"/>
      <c r="G4231" s="3"/>
      <c r="H4231" s="3"/>
      <c r="I4231" s="3"/>
    </row>
    <row r="4232" spans="1:9" x14ac:dyDescent="0.2">
      <c r="A4232" s="3"/>
      <c r="G4232" s="3"/>
      <c r="H4232" s="3"/>
      <c r="I4232" s="3"/>
    </row>
    <row r="4233" spans="1:9" x14ac:dyDescent="0.2">
      <c r="A4233" s="3"/>
      <c r="G4233" s="3"/>
      <c r="H4233" s="3"/>
      <c r="I4233" s="3"/>
    </row>
    <row r="4234" spans="1:9" x14ac:dyDescent="0.2">
      <c r="A4234" s="3"/>
      <c r="G4234" s="3"/>
      <c r="H4234" s="3"/>
      <c r="I4234" s="3"/>
    </row>
    <row r="4235" spans="1:9" x14ac:dyDescent="0.2">
      <c r="A4235" s="3"/>
      <c r="G4235" s="3"/>
      <c r="H4235" s="3"/>
      <c r="I4235" s="3"/>
    </row>
    <row r="4236" spans="1:9" x14ac:dyDescent="0.2">
      <c r="A4236" s="3"/>
      <c r="G4236" s="3"/>
      <c r="H4236" s="3"/>
      <c r="I4236" s="3"/>
    </row>
    <row r="4237" spans="1:9" x14ac:dyDescent="0.2">
      <c r="A4237" s="3"/>
      <c r="G4237" s="3"/>
      <c r="H4237" s="3"/>
      <c r="I4237" s="3"/>
    </row>
    <row r="4238" spans="1:9" x14ac:dyDescent="0.2">
      <c r="A4238" s="3"/>
      <c r="G4238" s="3"/>
      <c r="H4238" s="3"/>
      <c r="I4238" s="3"/>
    </row>
    <row r="4239" spans="1:9" x14ac:dyDescent="0.2">
      <c r="A4239" s="3"/>
      <c r="G4239" s="3"/>
      <c r="H4239" s="3"/>
      <c r="I4239" s="3"/>
    </row>
    <row r="4240" spans="1:9" x14ac:dyDescent="0.2">
      <c r="A4240" s="3"/>
      <c r="G4240" s="3"/>
      <c r="H4240" s="3"/>
      <c r="I4240" s="3"/>
    </row>
    <row r="4241" spans="1:9" x14ac:dyDescent="0.2">
      <c r="A4241" s="3"/>
      <c r="G4241" s="3"/>
      <c r="H4241" s="3"/>
      <c r="I4241" s="3"/>
    </row>
    <row r="4242" spans="1:9" x14ac:dyDescent="0.2">
      <c r="A4242" s="3"/>
      <c r="G4242" s="3"/>
      <c r="H4242" s="3"/>
      <c r="I4242" s="3"/>
    </row>
    <row r="4243" spans="1:9" x14ac:dyDescent="0.2">
      <c r="A4243" s="3"/>
      <c r="G4243" s="3"/>
      <c r="H4243" s="3"/>
      <c r="I4243" s="3"/>
    </row>
    <row r="4244" spans="1:9" x14ac:dyDescent="0.2">
      <c r="A4244" s="3"/>
      <c r="G4244" s="3"/>
      <c r="H4244" s="3"/>
      <c r="I4244" s="3"/>
    </row>
    <row r="4245" spans="1:9" x14ac:dyDescent="0.2">
      <c r="A4245" s="3"/>
      <c r="G4245" s="3"/>
      <c r="H4245" s="3"/>
      <c r="I4245" s="3"/>
    </row>
    <row r="4246" spans="1:9" x14ac:dyDescent="0.2">
      <c r="A4246" s="3"/>
      <c r="G4246" s="3"/>
      <c r="H4246" s="3"/>
      <c r="I4246" s="3"/>
    </row>
    <row r="4247" spans="1:9" x14ac:dyDescent="0.2">
      <c r="A4247" s="3"/>
      <c r="G4247" s="3"/>
      <c r="H4247" s="3"/>
      <c r="I4247" s="3"/>
    </row>
    <row r="4248" spans="1:9" x14ac:dyDescent="0.2">
      <c r="A4248" s="3"/>
      <c r="G4248" s="3"/>
      <c r="H4248" s="3"/>
      <c r="I4248" s="3"/>
    </row>
    <row r="4249" spans="1:9" x14ac:dyDescent="0.2">
      <c r="A4249" s="3"/>
      <c r="G4249" s="3"/>
      <c r="H4249" s="3"/>
      <c r="I4249" s="3"/>
    </row>
    <row r="4250" spans="1:9" x14ac:dyDescent="0.2">
      <c r="A4250" s="3"/>
      <c r="G4250" s="3"/>
      <c r="H4250" s="3"/>
      <c r="I4250" s="3"/>
    </row>
    <row r="4251" spans="1:9" x14ac:dyDescent="0.2">
      <c r="A4251" s="3"/>
      <c r="G4251" s="3"/>
      <c r="H4251" s="3"/>
      <c r="I4251" s="3"/>
    </row>
    <row r="4252" spans="1:9" x14ac:dyDescent="0.2">
      <c r="A4252" s="3"/>
      <c r="G4252" s="3"/>
      <c r="H4252" s="3"/>
      <c r="I4252" s="3"/>
    </row>
    <row r="4253" spans="1:9" x14ac:dyDescent="0.2">
      <c r="A4253" s="3"/>
      <c r="G4253" s="3"/>
      <c r="H4253" s="3"/>
      <c r="I4253" s="3"/>
    </row>
    <row r="4254" spans="1:9" x14ac:dyDescent="0.2">
      <c r="A4254" s="3"/>
      <c r="G4254" s="3"/>
      <c r="H4254" s="3"/>
      <c r="I4254" s="3"/>
    </row>
    <row r="4255" spans="1:9" x14ac:dyDescent="0.2">
      <c r="A4255" s="3"/>
      <c r="G4255" s="3"/>
      <c r="H4255" s="3"/>
      <c r="I4255" s="3"/>
    </row>
    <row r="4256" spans="1:9" x14ac:dyDescent="0.2">
      <c r="A4256" s="3"/>
      <c r="G4256" s="3"/>
      <c r="H4256" s="3"/>
      <c r="I4256" s="3"/>
    </row>
    <row r="4257" spans="1:9" x14ac:dyDescent="0.2">
      <c r="A4257" s="3"/>
      <c r="G4257" s="3"/>
      <c r="H4257" s="3"/>
      <c r="I4257" s="3"/>
    </row>
    <row r="4258" spans="1:9" x14ac:dyDescent="0.2">
      <c r="A4258" s="3"/>
      <c r="G4258" s="3"/>
      <c r="H4258" s="3"/>
      <c r="I4258" s="3"/>
    </row>
    <row r="4259" spans="1:9" x14ac:dyDescent="0.2">
      <c r="A4259" s="3"/>
      <c r="G4259" s="3"/>
      <c r="H4259" s="3"/>
      <c r="I4259" s="3"/>
    </row>
    <row r="4260" spans="1:9" x14ac:dyDescent="0.2">
      <c r="A4260" s="3"/>
      <c r="G4260" s="3"/>
      <c r="H4260" s="3"/>
      <c r="I4260" s="3"/>
    </row>
    <row r="4261" spans="1:9" x14ac:dyDescent="0.2">
      <c r="A4261" s="3"/>
      <c r="G4261" s="3"/>
      <c r="H4261" s="3"/>
      <c r="I4261" s="3"/>
    </row>
    <row r="4262" spans="1:9" x14ac:dyDescent="0.2">
      <c r="A4262" s="3"/>
      <c r="G4262" s="3"/>
      <c r="H4262" s="3"/>
      <c r="I4262" s="3"/>
    </row>
    <row r="4263" spans="1:9" x14ac:dyDescent="0.2">
      <c r="A4263" s="3"/>
      <c r="G4263" s="3"/>
      <c r="H4263" s="3"/>
      <c r="I4263" s="3"/>
    </row>
    <row r="4264" spans="1:9" x14ac:dyDescent="0.2">
      <c r="A4264" s="3"/>
      <c r="G4264" s="3"/>
      <c r="H4264" s="3"/>
      <c r="I4264" s="3"/>
    </row>
    <row r="4265" spans="1:9" x14ac:dyDescent="0.2">
      <c r="A4265" s="3"/>
      <c r="G4265" s="3"/>
      <c r="H4265" s="3"/>
      <c r="I4265" s="3"/>
    </row>
    <row r="4266" spans="1:9" x14ac:dyDescent="0.2">
      <c r="A4266" s="3"/>
      <c r="G4266" s="3"/>
      <c r="H4266" s="3"/>
      <c r="I4266" s="3"/>
    </row>
    <row r="4267" spans="1:9" x14ac:dyDescent="0.2">
      <c r="A4267" s="3"/>
      <c r="G4267" s="3"/>
      <c r="H4267" s="3"/>
      <c r="I4267" s="3"/>
    </row>
    <row r="4268" spans="1:9" x14ac:dyDescent="0.2">
      <c r="A4268" s="3"/>
      <c r="G4268" s="3"/>
      <c r="H4268" s="3"/>
      <c r="I4268" s="3"/>
    </row>
    <row r="4269" spans="1:9" x14ac:dyDescent="0.2">
      <c r="A4269" s="3"/>
      <c r="G4269" s="3"/>
      <c r="H4269" s="3"/>
      <c r="I4269" s="3"/>
    </row>
    <row r="4270" spans="1:9" x14ac:dyDescent="0.2">
      <c r="A4270" s="3"/>
      <c r="G4270" s="3"/>
      <c r="H4270" s="3"/>
      <c r="I4270" s="3"/>
    </row>
    <row r="4271" spans="1:9" x14ac:dyDescent="0.2">
      <c r="A4271" s="3"/>
      <c r="G4271" s="3"/>
      <c r="H4271" s="3"/>
      <c r="I4271" s="3"/>
    </row>
    <row r="4272" spans="1:9" x14ac:dyDescent="0.2">
      <c r="A4272" s="3"/>
      <c r="G4272" s="3"/>
      <c r="H4272" s="3"/>
      <c r="I4272" s="3"/>
    </row>
    <row r="4273" spans="1:9" x14ac:dyDescent="0.2">
      <c r="A4273" s="3"/>
      <c r="G4273" s="3"/>
      <c r="H4273" s="3"/>
      <c r="I4273" s="3"/>
    </row>
    <row r="4274" spans="1:9" x14ac:dyDescent="0.2">
      <c r="A4274" s="3"/>
      <c r="G4274" s="3"/>
      <c r="H4274" s="3"/>
      <c r="I4274" s="3"/>
    </row>
    <row r="4275" spans="1:9" x14ac:dyDescent="0.2">
      <c r="A4275" s="3"/>
      <c r="G4275" s="3"/>
      <c r="H4275" s="3"/>
      <c r="I4275" s="3"/>
    </row>
    <row r="4276" spans="1:9" x14ac:dyDescent="0.2">
      <c r="A4276" s="3"/>
      <c r="G4276" s="3"/>
      <c r="H4276" s="3"/>
      <c r="I4276" s="3"/>
    </row>
    <row r="4277" spans="1:9" x14ac:dyDescent="0.2">
      <c r="A4277" s="3"/>
      <c r="G4277" s="3"/>
      <c r="H4277" s="3"/>
      <c r="I4277" s="3"/>
    </row>
    <row r="4278" spans="1:9" x14ac:dyDescent="0.2">
      <c r="A4278" s="3"/>
      <c r="G4278" s="3"/>
      <c r="H4278" s="3"/>
      <c r="I4278" s="3"/>
    </row>
    <row r="4279" spans="1:9" x14ac:dyDescent="0.2">
      <c r="A4279" s="3"/>
      <c r="G4279" s="3"/>
      <c r="H4279" s="3"/>
      <c r="I4279" s="3"/>
    </row>
    <row r="4280" spans="1:9" x14ac:dyDescent="0.2">
      <c r="A4280" s="3"/>
      <c r="G4280" s="3"/>
      <c r="H4280" s="3"/>
      <c r="I4280" s="3"/>
    </row>
    <row r="4281" spans="1:9" x14ac:dyDescent="0.2">
      <c r="A4281" s="3"/>
      <c r="G4281" s="3"/>
      <c r="H4281" s="3"/>
      <c r="I4281" s="3"/>
    </row>
    <row r="4282" spans="1:9" x14ac:dyDescent="0.2">
      <c r="A4282" s="3"/>
      <c r="G4282" s="3"/>
      <c r="H4282" s="3"/>
      <c r="I4282" s="3"/>
    </row>
    <row r="4283" spans="1:9" x14ac:dyDescent="0.2">
      <c r="A4283" s="3"/>
      <c r="G4283" s="3"/>
      <c r="H4283" s="3"/>
      <c r="I4283" s="3"/>
    </row>
    <row r="4284" spans="1:9" x14ac:dyDescent="0.2">
      <c r="A4284" s="3"/>
      <c r="G4284" s="3"/>
      <c r="H4284" s="3"/>
      <c r="I4284" s="3"/>
    </row>
    <row r="4285" spans="1:9" x14ac:dyDescent="0.2">
      <c r="A4285" s="3"/>
      <c r="G4285" s="3"/>
      <c r="H4285" s="3"/>
      <c r="I4285" s="3"/>
    </row>
    <row r="4286" spans="1:9" x14ac:dyDescent="0.2">
      <c r="A4286" s="3"/>
      <c r="G4286" s="3"/>
      <c r="H4286" s="3"/>
      <c r="I4286" s="3"/>
    </row>
    <row r="4287" spans="1:9" x14ac:dyDescent="0.2">
      <c r="A4287" s="3"/>
      <c r="G4287" s="3"/>
      <c r="H4287" s="3"/>
      <c r="I4287" s="3"/>
    </row>
    <row r="4288" spans="1:9" x14ac:dyDescent="0.2">
      <c r="A4288" s="3"/>
      <c r="G4288" s="3"/>
      <c r="H4288" s="3"/>
      <c r="I4288" s="3"/>
    </row>
    <row r="4289" spans="1:9" x14ac:dyDescent="0.2">
      <c r="A4289" s="3"/>
      <c r="G4289" s="3"/>
      <c r="H4289" s="3"/>
      <c r="I4289" s="3"/>
    </row>
    <row r="4290" spans="1:9" x14ac:dyDescent="0.2">
      <c r="A4290" s="3"/>
      <c r="G4290" s="3"/>
      <c r="H4290" s="3"/>
      <c r="I4290" s="3"/>
    </row>
    <row r="4291" spans="1:9" x14ac:dyDescent="0.2">
      <c r="A4291" s="3"/>
      <c r="G4291" s="3"/>
      <c r="H4291" s="3"/>
      <c r="I4291" s="3"/>
    </row>
    <row r="4292" spans="1:9" x14ac:dyDescent="0.2">
      <c r="A4292" s="3"/>
      <c r="G4292" s="3"/>
      <c r="H4292" s="3"/>
      <c r="I4292" s="3"/>
    </row>
    <row r="4293" spans="1:9" x14ac:dyDescent="0.2">
      <c r="A4293" s="3"/>
      <c r="G4293" s="3"/>
      <c r="H4293" s="3"/>
      <c r="I4293" s="3"/>
    </row>
    <row r="4294" spans="1:9" x14ac:dyDescent="0.2">
      <c r="A4294" s="3"/>
      <c r="G4294" s="3"/>
      <c r="H4294" s="3"/>
      <c r="I4294" s="3"/>
    </row>
    <row r="4295" spans="1:9" x14ac:dyDescent="0.2">
      <c r="A4295" s="3"/>
      <c r="G4295" s="3"/>
      <c r="H4295" s="3"/>
      <c r="I4295" s="3"/>
    </row>
    <row r="4296" spans="1:9" x14ac:dyDescent="0.2">
      <c r="A4296" s="3"/>
      <c r="G4296" s="3"/>
      <c r="H4296" s="3"/>
      <c r="I4296" s="3"/>
    </row>
    <row r="4297" spans="1:9" x14ac:dyDescent="0.2">
      <c r="A4297" s="3"/>
      <c r="G4297" s="3"/>
      <c r="H4297" s="3"/>
      <c r="I4297" s="3"/>
    </row>
    <row r="4298" spans="1:9" x14ac:dyDescent="0.2">
      <c r="A4298" s="3"/>
      <c r="G4298" s="3"/>
      <c r="H4298" s="3"/>
      <c r="I4298" s="3"/>
    </row>
    <row r="4299" spans="1:9" x14ac:dyDescent="0.2">
      <c r="A4299" s="3"/>
      <c r="G4299" s="3"/>
      <c r="H4299" s="3"/>
      <c r="I4299" s="3"/>
    </row>
    <row r="4300" spans="1:9" x14ac:dyDescent="0.2">
      <c r="A4300" s="3"/>
      <c r="G4300" s="3"/>
      <c r="H4300" s="3"/>
      <c r="I4300" s="3"/>
    </row>
    <row r="4301" spans="1:9" x14ac:dyDescent="0.2">
      <c r="A4301" s="3"/>
      <c r="G4301" s="3"/>
      <c r="H4301" s="3"/>
      <c r="I4301" s="3"/>
    </row>
    <row r="4302" spans="1:9" x14ac:dyDescent="0.2">
      <c r="A4302" s="3"/>
      <c r="G4302" s="3"/>
      <c r="H4302" s="3"/>
      <c r="I4302" s="3"/>
    </row>
    <row r="4303" spans="1:9" x14ac:dyDescent="0.2">
      <c r="A4303" s="3"/>
      <c r="G4303" s="3"/>
      <c r="H4303" s="3"/>
      <c r="I4303" s="3"/>
    </row>
    <row r="4304" spans="1:9" x14ac:dyDescent="0.2">
      <c r="A4304" s="3"/>
      <c r="G4304" s="3"/>
      <c r="H4304" s="3"/>
      <c r="I4304" s="3"/>
    </row>
    <row r="4305" spans="1:9" x14ac:dyDescent="0.2">
      <c r="A4305" s="3"/>
      <c r="G4305" s="3"/>
      <c r="H4305" s="3"/>
      <c r="I4305" s="3"/>
    </row>
    <row r="4306" spans="1:9" x14ac:dyDescent="0.2">
      <c r="A4306" s="3"/>
      <c r="G4306" s="3"/>
      <c r="H4306" s="3"/>
      <c r="I4306" s="3"/>
    </row>
    <row r="4307" spans="1:9" x14ac:dyDescent="0.2">
      <c r="A4307" s="3"/>
      <c r="G4307" s="3"/>
      <c r="H4307" s="3"/>
      <c r="I4307" s="3"/>
    </row>
    <row r="4308" spans="1:9" x14ac:dyDescent="0.2">
      <c r="A4308" s="3"/>
      <c r="G4308" s="3"/>
      <c r="H4308" s="3"/>
      <c r="I4308" s="3"/>
    </row>
    <row r="4309" spans="1:9" x14ac:dyDescent="0.2">
      <c r="A4309" s="3"/>
      <c r="G4309" s="3"/>
      <c r="H4309" s="3"/>
      <c r="I4309" s="3"/>
    </row>
    <row r="4310" spans="1:9" x14ac:dyDescent="0.2">
      <c r="A4310" s="3"/>
      <c r="G4310" s="3"/>
      <c r="H4310" s="3"/>
      <c r="I4310" s="3"/>
    </row>
    <row r="4311" spans="1:9" x14ac:dyDescent="0.2">
      <c r="A4311" s="3"/>
      <c r="G4311" s="3"/>
      <c r="H4311" s="3"/>
      <c r="I4311" s="3"/>
    </row>
    <row r="4312" spans="1:9" x14ac:dyDescent="0.2">
      <c r="A4312" s="3"/>
      <c r="G4312" s="3"/>
      <c r="H4312" s="3"/>
      <c r="I4312" s="3"/>
    </row>
    <row r="4313" spans="1:9" x14ac:dyDescent="0.2">
      <c r="A4313" s="3"/>
      <c r="G4313" s="3"/>
      <c r="H4313" s="3"/>
      <c r="I4313" s="3"/>
    </row>
    <row r="4314" spans="1:9" x14ac:dyDescent="0.2">
      <c r="A4314" s="3"/>
      <c r="G4314" s="3"/>
      <c r="H4314" s="3"/>
      <c r="I4314" s="3"/>
    </row>
    <row r="4315" spans="1:9" x14ac:dyDescent="0.2">
      <c r="A4315" s="3"/>
      <c r="G4315" s="3"/>
      <c r="H4315" s="3"/>
      <c r="I4315" s="3"/>
    </row>
    <row r="4316" spans="1:9" x14ac:dyDescent="0.2">
      <c r="A4316" s="3"/>
      <c r="G4316" s="3"/>
      <c r="H4316" s="3"/>
      <c r="I4316" s="3"/>
    </row>
    <row r="4317" spans="1:9" x14ac:dyDescent="0.2">
      <c r="A4317" s="3"/>
      <c r="G4317" s="3"/>
      <c r="H4317" s="3"/>
      <c r="I4317" s="3"/>
    </row>
    <row r="4318" spans="1:9" x14ac:dyDescent="0.2">
      <c r="A4318" s="3"/>
      <c r="G4318" s="3"/>
      <c r="H4318" s="3"/>
      <c r="I4318" s="3"/>
    </row>
    <row r="4319" spans="1:9" x14ac:dyDescent="0.2">
      <c r="A4319" s="3"/>
      <c r="G4319" s="3"/>
      <c r="H4319" s="3"/>
      <c r="I4319" s="3"/>
    </row>
    <row r="4320" spans="1:9" x14ac:dyDescent="0.2">
      <c r="A4320" s="3"/>
      <c r="G4320" s="3"/>
      <c r="H4320" s="3"/>
      <c r="I4320" s="3"/>
    </row>
    <row r="4321" spans="1:9" x14ac:dyDescent="0.2">
      <c r="A4321" s="3"/>
      <c r="G4321" s="3"/>
      <c r="H4321" s="3"/>
      <c r="I4321" s="3"/>
    </row>
    <row r="4322" spans="1:9" x14ac:dyDescent="0.2">
      <c r="A4322" s="3"/>
      <c r="G4322" s="3"/>
      <c r="H4322" s="3"/>
      <c r="I4322" s="3"/>
    </row>
    <row r="4323" spans="1:9" x14ac:dyDescent="0.2">
      <c r="A4323" s="3"/>
      <c r="G4323" s="3"/>
      <c r="H4323" s="3"/>
      <c r="I4323" s="3"/>
    </row>
    <row r="4324" spans="1:9" x14ac:dyDescent="0.2">
      <c r="A4324" s="3"/>
      <c r="G4324" s="3"/>
      <c r="H4324" s="3"/>
      <c r="I4324" s="3"/>
    </row>
    <row r="4325" spans="1:9" x14ac:dyDescent="0.2">
      <c r="A4325" s="3"/>
      <c r="G4325" s="3"/>
      <c r="H4325" s="3"/>
      <c r="I4325" s="3"/>
    </row>
    <row r="4326" spans="1:9" x14ac:dyDescent="0.2">
      <c r="A4326" s="3"/>
      <c r="G4326" s="3"/>
      <c r="H4326" s="3"/>
      <c r="I4326" s="3"/>
    </row>
    <row r="4327" spans="1:9" x14ac:dyDescent="0.2">
      <c r="A4327" s="3"/>
      <c r="G4327" s="3"/>
      <c r="H4327" s="3"/>
      <c r="I4327" s="3"/>
    </row>
    <row r="4328" spans="1:9" x14ac:dyDescent="0.2">
      <c r="A4328" s="3"/>
      <c r="G4328" s="3"/>
      <c r="H4328" s="3"/>
      <c r="I4328" s="3"/>
    </row>
    <row r="4329" spans="1:9" x14ac:dyDescent="0.2">
      <c r="A4329" s="3"/>
      <c r="G4329" s="3"/>
      <c r="H4329" s="3"/>
      <c r="I4329" s="3"/>
    </row>
    <row r="4330" spans="1:9" x14ac:dyDescent="0.2">
      <c r="A4330" s="3"/>
      <c r="G4330" s="3"/>
      <c r="H4330" s="3"/>
      <c r="I4330" s="3"/>
    </row>
    <row r="4331" spans="1:9" x14ac:dyDescent="0.2">
      <c r="A4331" s="3"/>
      <c r="G4331" s="3"/>
      <c r="H4331" s="3"/>
      <c r="I4331" s="3"/>
    </row>
    <row r="4332" spans="1:9" x14ac:dyDescent="0.2">
      <c r="A4332" s="3"/>
      <c r="G4332" s="3"/>
      <c r="H4332" s="3"/>
      <c r="I4332" s="3"/>
    </row>
    <row r="4333" spans="1:9" x14ac:dyDescent="0.2">
      <c r="A4333" s="3"/>
      <c r="G4333" s="3"/>
      <c r="H4333" s="3"/>
      <c r="I4333" s="3"/>
    </row>
    <row r="4334" spans="1:9" x14ac:dyDescent="0.2">
      <c r="A4334" s="3"/>
      <c r="G4334" s="3"/>
      <c r="H4334" s="3"/>
      <c r="I4334" s="3"/>
    </row>
    <row r="4335" spans="1:9" x14ac:dyDescent="0.2">
      <c r="A4335" s="3"/>
      <c r="G4335" s="3"/>
      <c r="H4335" s="3"/>
      <c r="I4335" s="3"/>
    </row>
    <row r="4336" spans="1:9" x14ac:dyDescent="0.2">
      <c r="A4336" s="3"/>
      <c r="G4336" s="3"/>
      <c r="H4336" s="3"/>
      <c r="I4336" s="3"/>
    </row>
    <row r="4337" spans="1:9" x14ac:dyDescent="0.2">
      <c r="A4337" s="3"/>
      <c r="G4337" s="3"/>
      <c r="H4337" s="3"/>
      <c r="I4337" s="3"/>
    </row>
    <row r="4338" spans="1:9" x14ac:dyDescent="0.2">
      <c r="A4338" s="3"/>
      <c r="G4338" s="3"/>
      <c r="H4338" s="3"/>
      <c r="I4338" s="3"/>
    </row>
    <row r="4339" spans="1:9" x14ac:dyDescent="0.2">
      <c r="A4339" s="3"/>
      <c r="G4339" s="3"/>
      <c r="H4339" s="3"/>
      <c r="I4339" s="3"/>
    </row>
    <row r="4340" spans="1:9" x14ac:dyDescent="0.2">
      <c r="A4340" s="3"/>
      <c r="G4340" s="3"/>
      <c r="H4340" s="3"/>
      <c r="I4340" s="3"/>
    </row>
    <row r="4341" spans="1:9" x14ac:dyDescent="0.2">
      <c r="A4341" s="3"/>
      <c r="G4341" s="3"/>
      <c r="H4341" s="3"/>
      <c r="I4341" s="3"/>
    </row>
    <row r="4342" spans="1:9" x14ac:dyDescent="0.2">
      <c r="A4342" s="3"/>
      <c r="G4342" s="3"/>
      <c r="H4342" s="3"/>
      <c r="I4342" s="3"/>
    </row>
    <row r="4343" spans="1:9" x14ac:dyDescent="0.2">
      <c r="A4343" s="3"/>
      <c r="G4343" s="3"/>
      <c r="H4343" s="3"/>
      <c r="I4343" s="3"/>
    </row>
    <row r="4344" spans="1:9" x14ac:dyDescent="0.2">
      <c r="A4344" s="3"/>
      <c r="G4344" s="3"/>
      <c r="H4344" s="3"/>
      <c r="I4344" s="3"/>
    </row>
    <row r="4345" spans="1:9" x14ac:dyDescent="0.2">
      <c r="A4345" s="3"/>
      <c r="G4345" s="3"/>
      <c r="H4345" s="3"/>
      <c r="I4345" s="3"/>
    </row>
    <row r="4346" spans="1:9" x14ac:dyDescent="0.2">
      <c r="A4346" s="3"/>
      <c r="G4346" s="3"/>
      <c r="H4346" s="3"/>
      <c r="I4346" s="3"/>
    </row>
    <row r="4347" spans="1:9" x14ac:dyDescent="0.2">
      <c r="A4347" s="3"/>
      <c r="G4347" s="3"/>
      <c r="H4347" s="3"/>
      <c r="I4347" s="3"/>
    </row>
    <row r="4348" spans="1:9" x14ac:dyDescent="0.2">
      <c r="A4348" s="3"/>
      <c r="G4348" s="3"/>
      <c r="H4348" s="3"/>
      <c r="I4348" s="3"/>
    </row>
    <row r="4349" spans="1:9" x14ac:dyDescent="0.2">
      <c r="A4349" s="3"/>
      <c r="G4349" s="3"/>
      <c r="H4349" s="3"/>
      <c r="I4349" s="3"/>
    </row>
    <row r="4350" spans="1:9" x14ac:dyDescent="0.2">
      <c r="A4350" s="3"/>
      <c r="G4350" s="3"/>
      <c r="H4350" s="3"/>
      <c r="I4350" s="3"/>
    </row>
    <row r="4351" spans="1:9" x14ac:dyDescent="0.2">
      <c r="A4351" s="3"/>
      <c r="G4351" s="3"/>
      <c r="H4351" s="3"/>
      <c r="I4351" s="3"/>
    </row>
    <row r="4352" spans="1:9" x14ac:dyDescent="0.2">
      <c r="A4352" s="3"/>
      <c r="G4352" s="3"/>
      <c r="H4352" s="3"/>
      <c r="I4352" s="3"/>
    </row>
    <row r="4353" spans="1:9" x14ac:dyDescent="0.2">
      <c r="A4353" s="3"/>
      <c r="G4353" s="3"/>
      <c r="H4353" s="3"/>
      <c r="I4353" s="3"/>
    </row>
    <row r="4354" spans="1:9" x14ac:dyDescent="0.2">
      <c r="A4354" s="3"/>
      <c r="G4354" s="3"/>
      <c r="H4354" s="3"/>
      <c r="I4354" s="3"/>
    </row>
    <row r="4355" spans="1:9" x14ac:dyDescent="0.2">
      <c r="A4355" s="3"/>
      <c r="G4355" s="3"/>
      <c r="H4355" s="3"/>
      <c r="I4355" s="3"/>
    </row>
    <row r="4356" spans="1:9" x14ac:dyDescent="0.2">
      <c r="A4356" s="3"/>
      <c r="G4356" s="3"/>
      <c r="H4356" s="3"/>
      <c r="I4356" s="3"/>
    </row>
    <row r="4357" spans="1:9" x14ac:dyDescent="0.2">
      <c r="A4357" s="3"/>
      <c r="G4357" s="3"/>
      <c r="H4357" s="3"/>
      <c r="I4357" s="3"/>
    </row>
    <row r="4358" spans="1:9" x14ac:dyDescent="0.2">
      <c r="A4358" s="3"/>
      <c r="G4358" s="3"/>
      <c r="H4358" s="3"/>
      <c r="I4358" s="3"/>
    </row>
    <row r="4359" spans="1:9" x14ac:dyDescent="0.2">
      <c r="A4359" s="3"/>
      <c r="G4359" s="3"/>
      <c r="H4359" s="3"/>
      <c r="I4359" s="3"/>
    </row>
    <row r="4360" spans="1:9" x14ac:dyDescent="0.2">
      <c r="A4360" s="3"/>
      <c r="G4360" s="3"/>
      <c r="H4360" s="3"/>
      <c r="I4360" s="3"/>
    </row>
    <row r="4361" spans="1:9" x14ac:dyDescent="0.2">
      <c r="A4361" s="3"/>
      <c r="G4361" s="3"/>
      <c r="H4361" s="3"/>
      <c r="I4361" s="3"/>
    </row>
    <row r="4362" spans="1:9" x14ac:dyDescent="0.2">
      <c r="A4362" s="3"/>
      <c r="G4362" s="3"/>
      <c r="H4362" s="3"/>
      <c r="I4362" s="3"/>
    </row>
    <row r="4363" spans="1:9" x14ac:dyDescent="0.2">
      <c r="A4363" s="3"/>
      <c r="G4363" s="3"/>
      <c r="H4363" s="3"/>
      <c r="I4363" s="3"/>
    </row>
    <row r="4364" spans="1:9" x14ac:dyDescent="0.2">
      <c r="A4364" s="3"/>
      <c r="G4364" s="3"/>
      <c r="H4364" s="3"/>
      <c r="I4364" s="3"/>
    </row>
    <row r="4365" spans="1:9" x14ac:dyDescent="0.2">
      <c r="A4365" s="3"/>
      <c r="G4365" s="3"/>
      <c r="H4365" s="3"/>
      <c r="I4365" s="3"/>
    </row>
    <row r="4366" spans="1:9" x14ac:dyDescent="0.2">
      <c r="A4366" s="3"/>
      <c r="G4366" s="3"/>
      <c r="H4366" s="3"/>
      <c r="I4366" s="3"/>
    </row>
    <row r="4367" spans="1:9" x14ac:dyDescent="0.2">
      <c r="A4367" s="3"/>
      <c r="G4367" s="3"/>
      <c r="H4367" s="3"/>
      <c r="I4367" s="3"/>
    </row>
    <row r="4368" spans="1:9" x14ac:dyDescent="0.2">
      <c r="A4368" s="3"/>
      <c r="G4368" s="3"/>
      <c r="H4368" s="3"/>
      <c r="I4368" s="3"/>
    </row>
    <row r="4369" spans="1:9" x14ac:dyDescent="0.2">
      <c r="A4369" s="3"/>
      <c r="G4369" s="3"/>
      <c r="H4369" s="3"/>
      <c r="I4369" s="3"/>
    </row>
    <row r="4370" spans="1:9" x14ac:dyDescent="0.2">
      <c r="A4370" s="3"/>
      <c r="G4370" s="3"/>
      <c r="H4370" s="3"/>
      <c r="I4370" s="3"/>
    </row>
    <row r="4371" spans="1:9" x14ac:dyDescent="0.2">
      <c r="A4371" s="3"/>
      <c r="G4371" s="3"/>
      <c r="H4371" s="3"/>
      <c r="I4371" s="3"/>
    </row>
    <row r="4372" spans="1:9" x14ac:dyDescent="0.2">
      <c r="A4372" s="3"/>
      <c r="G4372" s="3"/>
      <c r="H4372" s="3"/>
      <c r="I4372" s="3"/>
    </row>
    <row r="4373" spans="1:9" x14ac:dyDescent="0.2">
      <c r="A4373" s="3"/>
      <c r="G4373" s="3"/>
      <c r="H4373" s="3"/>
      <c r="I4373" s="3"/>
    </row>
    <row r="4374" spans="1:9" x14ac:dyDescent="0.2">
      <c r="A4374" s="3"/>
      <c r="G4374" s="3"/>
      <c r="H4374" s="3"/>
      <c r="I4374" s="3"/>
    </row>
    <row r="4375" spans="1:9" x14ac:dyDescent="0.2">
      <c r="A4375" s="3"/>
      <c r="G4375" s="3"/>
      <c r="H4375" s="3"/>
      <c r="I4375" s="3"/>
    </row>
    <row r="4376" spans="1:9" x14ac:dyDescent="0.2">
      <c r="A4376" s="3"/>
      <c r="G4376" s="3"/>
      <c r="H4376" s="3"/>
      <c r="I4376" s="3"/>
    </row>
    <row r="4377" spans="1:9" x14ac:dyDescent="0.2">
      <c r="A4377" s="3"/>
      <c r="G4377" s="3"/>
      <c r="H4377" s="3"/>
      <c r="I4377" s="3"/>
    </row>
    <row r="4378" spans="1:9" x14ac:dyDescent="0.2">
      <c r="A4378" s="3"/>
      <c r="G4378" s="3"/>
      <c r="H4378" s="3"/>
      <c r="I4378" s="3"/>
    </row>
    <row r="4379" spans="1:9" x14ac:dyDescent="0.2">
      <c r="A4379" s="3"/>
      <c r="G4379" s="3"/>
      <c r="H4379" s="3"/>
      <c r="I4379" s="3"/>
    </row>
    <row r="4380" spans="1:9" x14ac:dyDescent="0.2">
      <c r="A4380" s="3"/>
      <c r="G4380" s="3"/>
      <c r="H4380" s="3"/>
      <c r="I4380" s="3"/>
    </row>
    <row r="4381" spans="1:9" x14ac:dyDescent="0.2">
      <c r="A4381" s="3"/>
      <c r="G4381" s="3"/>
      <c r="H4381" s="3"/>
      <c r="I4381" s="3"/>
    </row>
    <row r="4382" spans="1:9" x14ac:dyDescent="0.2">
      <c r="A4382" s="3"/>
      <c r="G4382" s="3"/>
      <c r="H4382" s="3"/>
      <c r="I4382" s="3"/>
    </row>
    <row r="4383" spans="1:9" x14ac:dyDescent="0.2">
      <c r="A4383" s="3"/>
      <c r="G4383" s="3"/>
      <c r="H4383" s="3"/>
      <c r="I4383" s="3"/>
    </row>
    <row r="4384" spans="1:9" x14ac:dyDescent="0.2">
      <c r="A4384" s="3"/>
      <c r="G4384" s="3"/>
      <c r="H4384" s="3"/>
      <c r="I4384" s="3"/>
    </row>
    <row r="4385" spans="1:9" x14ac:dyDescent="0.2">
      <c r="A4385" s="3"/>
      <c r="G4385" s="3"/>
      <c r="H4385" s="3"/>
      <c r="I4385" s="3"/>
    </row>
    <row r="4386" spans="1:9" x14ac:dyDescent="0.2">
      <c r="A4386" s="3"/>
      <c r="G4386" s="3"/>
      <c r="H4386" s="3"/>
      <c r="I4386" s="3"/>
    </row>
    <row r="4387" spans="1:9" x14ac:dyDescent="0.2">
      <c r="A4387" s="3"/>
      <c r="G4387" s="3"/>
      <c r="H4387" s="3"/>
      <c r="I4387" s="3"/>
    </row>
    <row r="4388" spans="1:9" x14ac:dyDescent="0.2">
      <c r="A4388" s="3"/>
      <c r="G4388" s="3"/>
      <c r="H4388" s="3"/>
      <c r="I4388" s="3"/>
    </row>
    <row r="4389" spans="1:9" x14ac:dyDescent="0.2">
      <c r="A4389" s="3"/>
      <c r="G4389" s="3"/>
      <c r="H4389" s="3"/>
      <c r="I4389" s="3"/>
    </row>
    <row r="4390" spans="1:9" x14ac:dyDescent="0.2">
      <c r="A4390" s="3"/>
      <c r="G4390" s="3"/>
      <c r="H4390" s="3"/>
      <c r="I4390" s="3"/>
    </row>
    <row r="4391" spans="1:9" x14ac:dyDescent="0.2">
      <c r="A4391" s="3"/>
      <c r="G4391" s="3"/>
      <c r="H4391" s="3"/>
      <c r="I4391" s="3"/>
    </row>
    <row r="4392" spans="1:9" x14ac:dyDescent="0.2">
      <c r="A4392" s="3"/>
      <c r="G4392" s="3"/>
      <c r="H4392" s="3"/>
      <c r="I4392" s="3"/>
    </row>
    <row r="4393" spans="1:9" x14ac:dyDescent="0.2">
      <c r="A4393" s="3"/>
      <c r="G4393" s="3"/>
      <c r="H4393" s="3"/>
      <c r="I4393" s="3"/>
    </row>
    <row r="4394" spans="1:9" x14ac:dyDescent="0.2">
      <c r="A4394" s="3"/>
      <c r="G4394" s="3"/>
      <c r="H4394" s="3"/>
      <c r="I4394" s="3"/>
    </row>
    <row r="4395" spans="1:9" x14ac:dyDescent="0.2">
      <c r="A4395" s="3"/>
      <c r="G4395" s="3"/>
      <c r="H4395" s="3"/>
      <c r="I4395" s="3"/>
    </row>
    <row r="4396" spans="1:9" x14ac:dyDescent="0.2">
      <c r="A4396" s="3"/>
      <c r="G4396" s="3"/>
      <c r="H4396" s="3"/>
      <c r="I4396" s="3"/>
    </row>
    <row r="4397" spans="1:9" x14ac:dyDescent="0.2">
      <c r="A4397" s="3"/>
      <c r="G4397" s="3"/>
      <c r="H4397" s="3"/>
      <c r="I4397" s="3"/>
    </row>
    <row r="4398" spans="1:9" x14ac:dyDescent="0.2">
      <c r="A4398" s="3"/>
      <c r="G4398" s="3"/>
      <c r="H4398" s="3"/>
      <c r="I4398" s="3"/>
    </row>
    <row r="4399" spans="1:9" x14ac:dyDescent="0.2">
      <c r="A4399" s="3"/>
      <c r="G4399" s="3"/>
      <c r="H4399" s="3"/>
      <c r="I4399" s="3"/>
    </row>
    <row r="4400" spans="1:9" x14ac:dyDescent="0.2">
      <c r="A4400" s="3"/>
      <c r="G4400" s="3"/>
      <c r="H4400" s="3"/>
      <c r="I4400" s="3"/>
    </row>
    <row r="4401" spans="1:9" x14ac:dyDescent="0.2">
      <c r="A4401" s="3"/>
      <c r="G4401" s="3"/>
      <c r="H4401" s="3"/>
      <c r="I4401" s="3"/>
    </row>
    <row r="4402" spans="1:9" x14ac:dyDescent="0.2">
      <c r="A4402" s="3"/>
      <c r="G4402" s="3"/>
      <c r="H4402" s="3"/>
      <c r="I4402" s="3"/>
    </row>
    <row r="4403" spans="1:9" x14ac:dyDescent="0.2">
      <c r="A4403" s="3"/>
      <c r="G4403" s="3"/>
      <c r="H4403" s="3"/>
      <c r="I4403" s="3"/>
    </row>
    <row r="4404" spans="1:9" x14ac:dyDescent="0.2">
      <c r="A4404" s="3"/>
      <c r="G4404" s="3"/>
      <c r="H4404" s="3"/>
      <c r="I4404" s="3"/>
    </row>
    <row r="4405" spans="1:9" x14ac:dyDescent="0.2">
      <c r="A4405" s="3"/>
      <c r="G4405" s="3"/>
      <c r="H4405" s="3"/>
      <c r="I4405" s="3"/>
    </row>
    <row r="4406" spans="1:9" x14ac:dyDescent="0.2">
      <c r="A4406" s="3"/>
      <c r="G4406" s="3"/>
      <c r="H4406" s="3"/>
      <c r="I4406" s="3"/>
    </row>
    <row r="4407" spans="1:9" x14ac:dyDescent="0.2">
      <c r="A4407" s="3"/>
      <c r="G4407" s="3"/>
      <c r="H4407" s="3"/>
      <c r="I4407" s="3"/>
    </row>
    <row r="4408" spans="1:9" x14ac:dyDescent="0.2">
      <c r="A4408" s="3"/>
      <c r="G4408" s="3"/>
      <c r="H4408" s="3"/>
      <c r="I4408" s="3"/>
    </row>
    <row r="4409" spans="1:9" x14ac:dyDescent="0.2">
      <c r="A4409" s="3"/>
      <c r="G4409" s="3"/>
      <c r="H4409" s="3"/>
      <c r="I4409" s="3"/>
    </row>
    <row r="4410" spans="1:9" x14ac:dyDescent="0.2">
      <c r="A4410" s="3"/>
      <c r="G4410" s="3"/>
      <c r="H4410" s="3"/>
      <c r="I4410" s="3"/>
    </row>
    <row r="4411" spans="1:9" x14ac:dyDescent="0.2">
      <c r="A4411" s="3"/>
      <c r="G4411" s="3"/>
      <c r="H4411" s="3"/>
      <c r="I4411" s="3"/>
    </row>
    <row r="4412" spans="1:9" x14ac:dyDescent="0.2">
      <c r="A4412" s="3"/>
      <c r="G4412" s="3"/>
      <c r="H4412" s="3"/>
      <c r="I4412" s="3"/>
    </row>
    <row r="4413" spans="1:9" x14ac:dyDescent="0.2">
      <c r="A4413" s="3"/>
      <c r="G4413" s="3"/>
      <c r="H4413" s="3"/>
      <c r="I4413" s="3"/>
    </row>
    <row r="4414" spans="1:9" x14ac:dyDescent="0.2">
      <c r="A4414" s="3"/>
      <c r="G4414" s="3"/>
      <c r="H4414" s="3"/>
      <c r="I4414" s="3"/>
    </row>
    <row r="4415" spans="1:9" x14ac:dyDescent="0.2">
      <c r="A4415" s="3"/>
      <c r="G4415" s="3"/>
      <c r="H4415" s="3"/>
      <c r="I4415" s="3"/>
    </row>
    <row r="4416" spans="1:9" x14ac:dyDescent="0.2">
      <c r="A4416" s="3"/>
      <c r="G4416" s="3"/>
      <c r="H4416" s="3"/>
      <c r="I4416" s="3"/>
    </row>
    <row r="4417" spans="1:9" x14ac:dyDescent="0.2">
      <c r="A4417" s="3"/>
      <c r="G4417" s="3"/>
      <c r="H4417" s="3"/>
      <c r="I4417" s="3"/>
    </row>
    <row r="4418" spans="1:9" x14ac:dyDescent="0.2">
      <c r="A4418" s="3"/>
      <c r="G4418" s="3"/>
      <c r="H4418" s="3"/>
      <c r="I4418" s="3"/>
    </row>
    <row r="4419" spans="1:9" x14ac:dyDescent="0.2">
      <c r="A4419" s="3"/>
      <c r="G4419" s="3"/>
      <c r="H4419" s="3"/>
      <c r="I4419" s="3"/>
    </row>
    <row r="4420" spans="1:9" x14ac:dyDescent="0.2">
      <c r="A4420" s="3"/>
      <c r="G4420" s="3"/>
      <c r="H4420" s="3"/>
      <c r="I4420" s="3"/>
    </row>
    <row r="4421" spans="1:9" x14ac:dyDescent="0.2">
      <c r="A4421" s="3"/>
      <c r="G4421" s="3"/>
      <c r="H4421" s="3"/>
      <c r="I4421" s="3"/>
    </row>
    <row r="4422" spans="1:9" x14ac:dyDescent="0.2">
      <c r="A4422" s="3"/>
      <c r="G4422" s="3"/>
      <c r="H4422" s="3"/>
      <c r="I4422" s="3"/>
    </row>
    <row r="4423" spans="1:9" x14ac:dyDescent="0.2">
      <c r="A4423" s="3"/>
      <c r="G4423" s="3"/>
      <c r="H4423" s="3"/>
      <c r="I4423" s="3"/>
    </row>
    <row r="4424" spans="1:9" x14ac:dyDescent="0.2">
      <c r="A4424" s="3"/>
      <c r="G4424" s="3"/>
      <c r="H4424" s="3"/>
      <c r="I4424" s="3"/>
    </row>
    <row r="4425" spans="1:9" x14ac:dyDescent="0.2">
      <c r="A4425" s="3"/>
      <c r="G4425" s="3"/>
      <c r="H4425" s="3"/>
      <c r="I4425" s="3"/>
    </row>
    <row r="4426" spans="1:9" x14ac:dyDescent="0.2">
      <c r="A4426" s="3"/>
      <c r="G4426" s="3"/>
      <c r="H4426" s="3"/>
      <c r="I4426" s="3"/>
    </row>
    <row r="4427" spans="1:9" x14ac:dyDescent="0.2">
      <c r="A4427" s="3"/>
      <c r="G4427" s="3"/>
      <c r="H4427" s="3"/>
      <c r="I4427" s="3"/>
    </row>
    <row r="4428" spans="1:9" x14ac:dyDescent="0.2">
      <c r="A4428" s="3"/>
      <c r="G4428" s="3"/>
      <c r="H4428" s="3"/>
      <c r="I4428" s="3"/>
    </row>
    <row r="4429" spans="1:9" x14ac:dyDescent="0.2">
      <c r="A4429" s="3"/>
      <c r="G4429" s="3"/>
      <c r="H4429" s="3"/>
      <c r="I4429" s="3"/>
    </row>
    <row r="4430" spans="1:9" x14ac:dyDescent="0.2">
      <c r="A4430" s="3"/>
      <c r="G4430" s="3"/>
      <c r="H4430" s="3"/>
      <c r="I4430" s="3"/>
    </row>
    <row r="4431" spans="1:9" x14ac:dyDescent="0.2">
      <c r="A4431" s="3"/>
      <c r="G4431" s="3"/>
      <c r="H4431" s="3"/>
      <c r="I4431" s="3"/>
    </row>
    <row r="4432" spans="1:9" x14ac:dyDescent="0.2">
      <c r="A4432" s="3"/>
      <c r="G4432" s="3"/>
      <c r="H4432" s="3"/>
      <c r="I4432" s="3"/>
    </row>
    <row r="4433" spans="1:9" x14ac:dyDescent="0.2">
      <c r="A4433" s="3"/>
      <c r="G4433" s="3"/>
      <c r="H4433" s="3"/>
      <c r="I4433" s="3"/>
    </row>
    <row r="4434" spans="1:9" x14ac:dyDescent="0.2">
      <c r="A4434" s="3"/>
      <c r="G4434" s="3"/>
      <c r="H4434" s="3"/>
      <c r="I4434" s="3"/>
    </row>
    <row r="4435" spans="1:9" x14ac:dyDescent="0.2">
      <c r="A4435" s="3"/>
      <c r="G4435" s="3"/>
      <c r="H4435" s="3"/>
      <c r="I4435" s="3"/>
    </row>
    <row r="4436" spans="1:9" x14ac:dyDescent="0.2">
      <c r="A4436" s="3"/>
      <c r="G4436" s="3"/>
      <c r="H4436" s="3"/>
      <c r="I4436" s="3"/>
    </row>
    <row r="4437" spans="1:9" x14ac:dyDescent="0.2">
      <c r="A4437" s="3"/>
      <c r="G4437" s="3"/>
      <c r="H4437" s="3"/>
      <c r="I4437" s="3"/>
    </row>
    <row r="4438" spans="1:9" x14ac:dyDescent="0.2">
      <c r="A4438" s="3"/>
      <c r="G4438" s="3"/>
      <c r="H4438" s="3"/>
      <c r="I4438" s="3"/>
    </row>
    <row r="4439" spans="1:9" x14ac:dyDescent="0.2">
      <c r="A4439" s="3"/>
      <c r="G4439" s="3"/>
      <c r="H4439" s="3"/>
      <c r="I4439" s="3"/>
    </row>
    <row r="4440" spans="1:9" x14ac:dyDescent="0.2">
      <c r="A4440" s="3"/>
      <c r="G4440" s="3"/>
      <c r="H4440" s="3"/>
      <c r="I4440" s="3"/>
    </row>
    <row r="4441" spans="1:9" x14ac:dyDescent="0.2">
      <c r="A4441" s="3"/>
      <c r="G4441" s="3"/>
      <c r="H4441" s="3"/>
      <c r="I4441" s="3"/>
    </row>
    <row r="4442" spans="1:9" x14ac:dyDescent="0.2">
      <c r="A4442" s="3"/>
      <c r="G4442" s="3"/>
      <c r="H4442" s="3"/>
      <c r="I4442" s="3"/>
    </row>
    <row r="4443" spans="1:9" x14ac:dyDescent="0.2">
      <c r="A4443" s="3"/>
      <c r="G4443" s="3"/>
      <c r="H4443" s="3"/>
      <c r="I4443" s="3"/>
    </row>
    <row r="4444" spans="1:9" x14ac:dyDescent="0.2">
      <c r="A4444" s="3"/>
      <c r="G4444" s="3"/>
      <c r="H4444" s="3"/>
      <c r="I4444" s="3"/>
    </row>
    <row r="4445" spans="1:9" x14ac:dyDescent="0.2">
      <c r="A4445" s="3"/>
      <c r="G4445" s="3"/>
      <c r="H4445" s="3"/>
      <c r="I4445" s="3"/>
    </row>
    <row r="4446" spans="1:9" x14ac:dyDescent="0.2">
      <c r="A4446" s="3"/>
      <c r="G4446" s="3"/>
      <c r="H4446" s="3"/>
      <c r="I4446" s="3"/>
    </row>
    <row r="4447" spans="1:9" x14ac:dyDescent="0.2">
      <c r="A4447" s="3"/>
      <c r="G4447" s="3"/>
      <c r="H4447" s="3"/>
      <c r="I4447" s="3"/>
    </row>
    <row r="4448" spans="1:9" x14ac:dyDescent="0.2">
      <c r="A4448" s="3"/>
      <c r="G4448" s="3"/>
      <c r="H4448" s="3"/>
      <c r="I4448" s="3"/>
    </row>
    <row r="4449" spans="1:9" x14ac:dyDescent="0.2">
      <c r="A4449" s="3"/>
      <c r="G4449" s="3"/>
      <c r="H4449" s="3"/>
      <c r="I4449" s="3"/>
    </row>
    <row r="4450" spans="1:9" x14ac:dyDescent="0.2">
      <c r="A4450" s="3"/>
      <c r="G4450" s="3"/>
      <c r="H4450" s="3"/>
      <c r="I4450" s="3"/>
    </row>
    <row r="4451" spans="1:9" x14ac:dyDescent="0.2">
      <c r="A4451" s="3"/>
      <c r="G4451" s="3"/>
      <c r="H4451" s="3"/>
      <c r="I4451" s="3"/>
    </row>
    <row r="4452" spans="1:9" x14ac:dyDescent="0.2">
      <c r="A4452" s="3"/>
      <c r="G4452" s="3"/>
      <c r="H4452" s="3"/>
      <c r="I4452" s="3"/>
    </row>
    <row r="4453" spans="1:9" x14ac:dyDescent="0.2">
      <c r="A4453" s="3"/>
      <c r="G4453" s="3"/>
      <c r="H4453" s="3"/>
      <c r="I4453" s="3"/>
    </row>
    <row r="4454" spans="1:9" x14ac:dyDescent="0.2">
      <c r="A4454" s="3"/>
      <c r="G4454" s="3"/>
      <c r="H4454" s="3"/>
      <c r="I4454" s="3"/>
    </row>
    <row r="4455" spans="1:9" x14ac:dyDescent="0.2">
      <c r="A4455" s="3"/>
      <c r="G4455" s="3"/>
      <c r="H4455" s="3"/>
      <c r="I4455" s="3"/>
    </row>
    <row r="4456" spans="1:9" x14ac:dyDescent="0.2">
      <c r="A4456" s="3"/>
      <c r="G4456" s="3"/>
      <c r="H4456" s="3"/>
      <c r="I4456" s="3"/>
    </row>
    <row r="4457" spans="1:9" x14ac:dyDescent="0.2">
      <c r="A4457" s="3"/>
      <c r="G4457" s="3"/>
      <c r="H4457" s="3"/>
      <c r="I4457" s="3"/>
    </row>
    <row r="4458" spans="1:9" x14ac:dyDescent="0.2">
      <c r="A4458" s="3"/>
      <c r="G4458" s="3"/>
      <c r="H4458" s="3"/>
      <c r="I4458" s="3"/>
    </row>
    <row r="4459" spans="1:9" x14ac:dyDescent="0.2">
      <c r="A4459" s="3"/>
      <c r="G4459" s="3"/>
      <c r="H4459" s="3"/>
      <c r="I4459" s="3"/>
    </row>
    <row r="4460" spans="1:9" x14ac:dyDescent="0.2">
      <c r="A4460" s="3"/>
      <c r="G4460" s="3"/>
      <c r="H4460" s="3"/>
      <c r="I4460" s="3"/>
    </row>
    <row r="4461" spans="1:9" x14ac:dyDescent="0.2">
      <c r="A4461" s="3"/>
      <c r="G4461" s="3"/>
      <c r="H4461" s="3"/>
      <c r="I4461" s="3"/>
    </row>
    <row r="4462" spans="1:9" x14ac:dyDescent="0.2">
      <c r="A4462" s="3"/>
      <c r="G4462" s="3"/>
      <c r="H4462" s="3"/>
      <c r="I4462" s="3"/>
    </row>
    <row r="4463" spans="1:9" x14ac:dyDescent="0.2">
      <c r="A4463" s="3"/>
      <c r="G4463" s="3"/>
      <c r="H4463" s="3"/>
      <c r="I4463" s="3"/>
    </row>
    <row r="4464" spans="1:9" x14ac:dyDescent="0.2">
      <c r="A4464" s="3"/>
      <c r="G4464" s="3"/>
      <c r="H4464" s="3"/>
      <c r="I4464" s="3"/>
    </row>
    <row r="4465" spans="1:9" x14ac:dyDescent="0.2">
      <c r="A4465" s="3"/>
      <c r="G4465" s="3"/>
      <c r="H4465" s="3"/>
      <c r="I4465" s="3"/>
    </row>
    <row r="4466" spans="1:9" x14ac:dyDescent="0.2">
      <c r="A4466" s="3"/>
      <c r="G4466" s="3"/>
      <c r="H4466" s="3"/>
      <c r="I4466" s="3"/>
    </row>
    <row r="4467" spans="1:9" x14ac:dyDescent="0.2">
      <c r="A4467" s="3"/>
      <c r="G4467" s="3"/>
      <c r="H4467" s="3"/>
      <c r="I4467" s="3"/>
    </row>
    <row r="4468" spans="1:9" x14ac:dyDescent="0.2">
      <c r="A4468" s="3"/>
      <c r="G4468" s="3"/>
      <c r="H4468" s="3"/>
      <c r="I4468" s="3"/>
    </row>
    <row r="4469" spans="1:9" x14ac:dyDescent="0.2">
      <c r="A4469" s="3"/>
      <c r="G4469" s="3"/>
      <c r="H4469" s="3"/>
      <c r="I4469" s="3"/>
    </row>
    <row r="4470" spans="1:9" x14ac:dyDescent="0.2">
      <c r="A4470" s="3"/>
      <c r="G4470" s="3"/>
      <c r="H4470" s="3"/>
      <c r="I4470" s="3"/>
    </row>
    <row r="4471" spans="1:9" x14ac:dyDescent="0.2">
      <c r="A4471" s="3"/>
      <c r="G4471" s="3"/>
      <c r="H4471" s="3"/>
      <c r="I4471" s="3"/>
    </row>
    <row r="4472" spans="1:9" x14ac:dyDescent="0.2">
      <c r="A4472" s="3"/>
      <c r="G4472" s="3"/>
      <c r="H4472" s="3"/>
      <c r="I4472" s="3"/>
    </row>
    <row r="4473" spans="1:9" x14ac:dyDescent="0.2">
      <c r="A4473" s="3"/>
      <c r="G4473" s="3"/>
      <c r="H4473" s="3"/>
      <c r="I4473" s="3"/>
    </row>
    <row r="4474" spans="1:9" x14ac:dyDescent="0.2">
      <c r="A4474" s="3"/>
      <c r="G4474" s="3"/>
      <c r="H4474" s="3"/>
      <c r="I4474" s="3"/>
    </row>
    <row r="4475" spans="1:9" x14ac:dyDescent="0.2">
      <c r="A4475" s="3"/>
      <c r="G4475" s="3"/>
      <c r="H4475" s="3"/>
      <c r="I4475" s="3"/>
    </row>
    <row r="4476" spans="1:9" x14ac:dyDescent="0.2">
      <c r="A4476" s="3"/>
      <c r="G4476" s="3"/>
      <c r="H4476" s="3"/>
      <c r="I4476" s="3"/>
    </row>
    <row r="4477" spans="1:9" x14ac:dyDescent="0.2">
      <c r="A4477" s="3"/>
      <c r="G4477" s="3"/>
      <c r="H4477" s="3"/>
      <c r="I4477" s="3"/>
    </row>
    <row r="4478" spans="1:9" x14ac:dyDescent="0.2">
      <c r="A4478" s="3"/>
      <c r="G4478" s="3"/>
      <c r="H4478" s="3"/>
      <c r="I4478" s="3"/>
    </row>
    <row r="4479" spans="1:9" x14ac:dyDescent="0.2">
      <c r="A4479" s="3"/>
      <c r="G4479" s="3"/>
      <c r="H4479" s="3"/>
      <c r="I4479" s="3"/>
    </row>
    <row r="4480" spans="1:9" x14ac:dyDescent="0.2">
      <c r="A4480" s="3"/>
      <c r="G4480" s="3"/>
      <c r="H4480" s="3"/>
      <c r="I4480" s="3"/>
    </row>
    <row r="4481" spans="1:9" x14ac:dyDescent="0.2">
      <c r="A4481" s="3"/>
      <c r="G4481" s="3"/>
      <c r="H4481" s="3"/>
      <c r="I4481" s="3"/>
    </row>
    <row r="4482" spans="1:9" x14ac:dyDescent="0.2">
      <c r="A4482" s="3"/>
      <c r="G4482" s="3"/>
      <c r="H4482" s="3"/>
      <c r="I4482" s="3"/>
    </row>
    <row r="4483" spans="1:9" x14ac:dyDescent="0.2">
      <c r="A4483" s="3"/>
      <c r="G4483" s="3"/>
      <c r="H4483" s="3"/>
      <c r="I4483" s="3"/>
    </row>
    <row r="4484" spans="1:9" x14ac:dyDescent="0.2">
      <c r="A4484" s="3"/>
      <c r="G4484" s="3"/>
      <c r="H4484" s="3"/>
      <c r="I4484" s="3"/>
    </row>
    <row r="4485" spans="1:9" x14ac:dyDescent="0.2">
      <c r="A4485" s="3"/>
      <c r="G4485" s="3"/>
      <c r="H4485" s="3"/>
      <c r="I4485" s="3"/>
    </row>
    <row r="4486" spans="1:9" x14ac:dyDescent="0.2">
      <c r="A4486" s="3"/>
      <c r="G4486" s="3"/>
      <c r="H4486" s="3"/>
      <c r="I4486" s="3"/>
    </row>
    <row r="4487" spans="1:9" x14ac:dyDescent="0.2">
      <c r="A4487" s="3"/>
      <c r="G4487" s="3"/>
      <c r="H4487" s="3"/>
      <c r="I4487" s="3"/>
    </row>
    <row r="4488" spans="1:9" x14ac:dyDescent="0.2">
      <c r="A4488" s="3"/>
      <c r="G4488" s="3"/>
      <c r="H4488" s="3"/>
      <c r="I4488" s="3"/>
    </row>
    <row r="4489" spans="1:9" x14ac:dyDescent="0.2">
      <c r="A4489" s="3"/>
      <c r="G4489" s="3"/>
      <c r="H4489" s="3"/>
      <c r="I4489" s="3"/>
    </row>
    <row r="4490" spans="1:9" x14ac:dyDescent="0.2">
      <c r="A4490" s="3"/>
      <c r="G4490" s="3"/>
      <c r="H4490" s="3"/>
      <c r="I4490" s="3"/>
    </row>
    <row r="4491" spans="1:9" x14ac:dyDescent="0.2">
      <c r="A4491" s="3"/>
      <c r="G4491" s="3"/>
      <c r="H4491" s="3"/>
      <c r="I4491" s="3"/>
    </row>
    <row r="4492" spans="1:9" x14ac:dyDescent="0.2">
      <c r="A4492" s="3"/>
      <c r="G4492" s="3"/>
      <c r="H4492" s="3"/>
      <c r="I4492" s="3"/>
    </row>
    <row r="4493" spans="1:9" x14ac:dyDescent="0.2">
      <c r="A4493" s="3"/>
      <c r="G4493" s="3"/>
      <c r="H4493" s="3"/>
      <c r="I4493" s="3"/>
    </row>
    <row r="4494" spans="1:9" x14ac:dyDescent="0.2">
      <c r="A4494" s="3"/>
      <c r="G4494" s="3"/>
      <c r="H4494" s="3"/>
      <c r="I4494" s="3"/>
    </row>
    <row r="4495" spans="1:9" x14ac:dyDescent="0.2">
      <c r="A4495" s="3"/>
      <c r="G4495" s="3"/>
      <c r="H4495" s="3"/>
      <c r="I4495" s="3"/>
    </row>
    <row r="4496" spans="1:9" x14ac:dyDescent="0.2">
      <c r="A4496" s="3"/>
      <c r="G4496" s="3"/>
      <c r="H4496" s="3"/>
      <c r="I4496" s="3"/>
    </row>
    <row r="4497" spans="1:9" x14ac:dyDescent="0.2">
      <c r="A4497" s="3"/>
      <c r="G4497" s="3"/>
      <c r="H4497" s="3"/>
      <c r="I4497" s="3"/>
    </row>
    <row r="4498" spans="1:9" x14ac:dyDescent="0.2">
      <c r="A4498" s="3"/>
      <c r="G4498" s="3"/>
      <c r="H4498" s="3"/>
      <c r="I4498" s="3"/>
    </row>
    <row r="4499" spans="1:9" x14ac:dyDescent="0.2">
      <c r="A4499" s="3"/>
      <c r="G4499" s="3"/>
      <c r="H4499" s="3"/>
      <c r="I4499" s="3"/>
    </row>
    <row r="4500" spans="1:9" x14ac:dyDescent="0.2">
      <c r="A4500" s="3"/>
      <c r="G4500" s="3"/>
      <c r="H4500" s="3"/>
      <c r="I4500" s="3"/>
    </row>
    <row r="4501" spans="1:9" x14ac:dyDescent="0.2">
      <c r="A4501" s="3"/>
      <c r="G4501" s="3"/>
      <c r="H4501" s="3"/>
      <c r="I4501" s="3"/>
    </row>
    <row r="4502" spans="1:9" x14ac:dyDescent="0.2">
      <c r="A4502" s="3"/>
      <c r="G4502" s="3"/>
      <c r="H4502" s="3"/>
      <c r="I4502" s="3"/>
    </row>
    <row r="4503" spans="1:9" x14ac:dyDescent="0.2">
      <c r="A4503" s="3"/>
      <c r="G4503" s="3"/>
      <c r="H4503" s="3"/>
      <c r="I4503" s="3"/>
    </row>
    <row r="4504" spans="1:9" x14ac:dyDescent="0.2">
      <c r="A4504" s="3"/>
      <c r="G4504" s="3"/>
      <c r="H4504" s="3"/>
      <c r="I4504" s="3"/>
    </row>
    <row r="4505" spans="1:9" x14ac:dyDescent="0.2">
      <c r="A4505" s="3"/>
      <c r="G4505" s="3"/>
      <c r="H4505" s="3"/>
      <c r="I4505" s="3"/>
    </row>
    <row r="4506" spans="1:9" x14ac:dyDescent="0.2">
      <c r="A4506" s="3"/>
      <c r="G4506" s="3"/>
      <c r="H4506" s="3"/>
      <c r="I4506" s="3"/>
    </row>
    <row r="4507" spans="1:9" x14ac:dyDescent="0.2">
      <c r="A4507" s="3"/>
      <c r="G4507" s="3"/>
      <c r="H4507" s="3"/>
      <c r="I4507" s="3"/>
    </row>
    <row r="4508" spans="1:9" x14ac:dyDescent="0.2">
      <c r="A4508" s="3"/>
      <c r="G4508" s="3"/>
      <c r="H4508" s="3"/>
      <c r="I4508" s="3"/>
    </row>
    <row r="4509" spans="1:9" x14ac:dyDescent="0.2">
      <c r="A4509" s="3"/>
      <c r="G4509" s="3"/>
      <c r="H4509" s="3"/>
      <c r="I4509" s="3"/>
    </row>
    <row r="4510" spans="1:9" x14ac:dyDescent="0.2">
      <c r="A4510" s="3"/>
      <c r="G4510" s="3"/>
      <c r="H4510" s="3"/>
      <c r="I4510" s="3"/>
    </row>
    <row r="4511" spans="1:9" x14ac:dyDescent="0.2">
      <c r="A4511" s="3"/>
      <c r="G4511" s="3"/>
      <c r="H4511" s="3"/>
      <c r="I4511" s="3"/>
    </row>
    <row r="4512" spans="1:9" x14ac:dyDescent="0.2">
      <c r="A4512" s="3"/>
      <c r="G4512" s="3"/>
      <c r="H4512" s="3"/>
      <c r="I4512" s="3"/>
    </row>
    <row r="4513" spans="1:9" x14ac:dyDescent="0.2">
      <c r="A4513" s="3"/>
      <c r="G4513" s="3"/>
      <c r="H4513" s="3"/>
      <c r="I4513" s="3"/>
    </row>
    <row r="4514" spans="1:9" x14ac:dyDescent="0.2">
      <c r="A4514" s="3"/>
      <c r="G4514" s="3"/>
      <c r="H4514" s="3"/>
      <c r="I4514" s="3"/>
    </row>
    <row r="4515" spans="1:9" x14ac:dyDescent="0.2">
      <c r="A4515" s="3"/>
      <c r="G4515" s="3"/>
      <c r="H4515" s="3"/>
      <c r="I4515" s="3"/>
    </row>
    <row r="4516" spans="1:9" x14ac:dyDescent="0.2">
      <c r="A4516" s="3"/>
      <c r="G4516" s="3"/>
      <c r="H4516" s="3"/>
      <c r="I4516" s="3"/>
    </row>
    <row r="4517" spans="1:9" x14ac:dyDescent="0.2">
      <c r="A4517" s="3"/>
      <c r="G4517" s="3"/>
      <c r="H4517" s="3"/>
      <c r="I4517" s="3"/>
    </row>
    <row r="4518" spans="1:9" x14ac:dyDescent="0.2">
      <c r="A4518" s="3"/>
      <c r="G4518" s="3"/>
      <c r="H4518" s="3"/>
      <c r="I4518" s="3"/>
    </row>
    <row r="4519" spans="1:9" x14ac:dyDescent="0.2">
      <c r="A4519" s="3"/>
      <c r="G4519" s="3"/>
      <c r="H4519" s="3"/>
      <c r="I4519" s="3"/>
    </row>
    <row r="4520" spans="1:9" x14ac:dyDescent="0.2">
      <c r="A4520" s="3"/>
      <c r="G4520" s="3"/>
      <c r="H4520" s="3"/>
      <c r="I4520" s="3"/>
    </row>
    <row r="4521" spans="1:9" x14ac:dyDescent="0.2">
      <c r="A4521" s="3"/>
      <c r="G4521" s="3"/>
      <c r="H4521" s="3"/>
      <c r="I4521" s="3"/>
    </row>
    <row r="4522" spans="1:9" x14ac:dyDescent="0.2">
      <c r="A4522" s="3"/>
      <c r="G4522" s="3"/>
      <c r="H4522" s="3"/>
      <c r="I4522" s="3"/>
    </row>
    <row r="4523" spans="1:9" x14ac:dyDescent="0.2">
      <c r="A4523" s="3"/>
      <c r="G4523" s="3"/>
      <c r="H4523" s="3"/>
      <c r="I4523" s="3"/>
    </row>
    <row r="4524" spans="1:9" x14ac:dyDescent="0.2">
      <c r="A4524" s="3"/>
      <c r="G4524" s="3"/>
      <c r="H4524" s="3"/>
      <c r="I4524" s="3"/>
    </row>
    <row r="4525" spans="1:9" x14ac:dyDescent="0.2">
      <c r="A4525" s="3"/>
      <c r="G4525" s="3"/>
      <c r="H4525" s="3"/>
      <c r="I4525" s="3"/>
    </row>
    <row r="4526" spans="1:9" x14ac:dyDescent="0.2">
      <c r="A4526" s="3"/>
      <c r="G4526" s="3"/>
      <c r="H4526" s="3"/>
      <c r="I4526" s="3"/>
    </row>
    <row r="4527" spans="1:9" x14ac:dyDescent="0.2">
      <c r="A4527" s="3"/>
      <c r="G4527" s="3"/>
      <c r="H4527" s="3"/>
      <c r="I4527" s="3"/>
    </row>
    <row r="4528" spans="1:9" x14ac:dyDescent="0.2">
      <c r="A4528" s="3"/>
      <c r="G4528" s="3"/>
      <c r="H4528" s="3"/>
      <c r="I4528" s="3"/>
    </row>
    <row r="4529" spans="1:9" x14ac:dyDescent="0.2">
      <c r="A4529" s="3"/>
      <c r="G4529" s="3"/>
      <c r="H4529" s="3"/>
      <c r="I4529" s="3"/>
    </row>
    <row r="4530" spans="1:9" x14ac:dyDescent="0.2">
      <c r="A4530" s="3"/>
      <c r="G4530" s="3"/>
      <c r="H4530" s="3"/>
      <c r="I4530" s="3"/>
    </row>
    <row r="4531" spans="1:9" x14ac:dyDescent="0.2">
      <c r="A4531" s="3"/>
      <c r="G4531" s="3"/>
      <c r="H4531" s="3"/>
      <c r="I4531" s="3"/>
    </row>
    <row r="4532" spans="1:9" x14ac:dyDescent="0.2">
      <c r="A4532" s="3"/>
      <c r="G4532" s="3"/>
      <c r="H4532" s="3"/>
      <c r="I4532" s="3"/>
    </row>
    <row r="4533" spans="1:9" x14ac:dyDescent="0.2">
      <c r="A4533" s="3"/>
      <c r="G4533" s="3"/>
      <c r="H4533" s="3"/>
      <c r="I4533" s="3"/>
    </row>
    <row r="4534" spans="1:9" x14ac:dyDescent="0.2">
      <c r="A4534" s="3"/>
      <c r="G4534" s="3"/>
      <c r="H4534" s="3"/>
      <c r="I4534" s="3"/>
    </row>
    <row r="4535" spans="1:9" x14ac:dyDescent="0.2">
      <c r="A4535" s="3"/>
      <c r="G4535" s="3"/>
      <c r="H4535" s="3"/>
      <c r="I4535" s="3"/>
    </row>
    <row r="4536" spans="1:9" x14ac:dyDescent="0.2">
      <c r="A4536" s="3"/>
      <c r="G4536" s="3"/>
      <c r="H4536" s="3"/>
      <c r="I4536" s="3"/>
    </row>
    <row r="4537" spans="1:9" x14ac:dyDescent="0.2">
      <c r="A4537" s="3"/>
      <c r="G4537" s="3"/>
      <c r="H4537" s="3"/>
      <c r="I4537" s="3"/>
    </row>
    <row r="4538" spans="1:9" x14ac:dyDescent="0.2">
      <c r="A4538" s="3"/>
      <c r="G4538" s="3"/>
      <c r="H4538" s="3"/>
      <c r="I4538" s="3"/>
    </row>
    <row r="4539" spans="1:9" x14ac:dyDescent="0.2">
      <c r="A4539" s="3"/>
      <c r="G4539" s="3"/>
      <c r="H4539" s="3"/>
      <c r="I4539" s="3"/>
    </row>
    <row r="4540" spans="1:9" x14ac:dyDescent="0.2">
      <c r="A4540" s="3"/>
      <c r="G4540" s="3"/>
      <c r="H4540" s="3"/>
      <c r="I4540" s="3"/>
    </row>
    <row r="4541" spans="1:9" x14ac:dyDescent="0.2">
      <c r="A4541" s="3"/>
      <c r="G4541" s="3"/>
      <c r="H4541" s="3"/>
      <c r="I4541" s="3"/>
    </row>
    <row r="4542" spans="1:9" x14ac:dyDescent="0.2">
      <c r="A4542" s="3"/>
      <c r="G4542" s="3"/>
      <c r="H4542" s="3"/>
      <c r="I4542" s="3"/>
    </row>
    <row r="4543" spans="1:9" x14ac:dyDescent="0.2">
      <c r="A4543" s="3"/>
      <c r="G4543" s="3"/>
      <c r="H4543" s="3"/>
      <c r="I4543" s="3"/>
    </row>
    <row r="4544" spans="1:9" x14ac:dyDescent="0.2">
      <c r="A4544" s="3"/>
      <c r="G4544" s="3"/>
      <c r="H4544" s="3"/>
      <c r="I4544" s="3"/>
    </row>
    <row r="4545" spans="1:9" x14ac:dyDescent="0.2">
      <c r="A4545" s="3"/>
      <c r="G4545" s="3"/>
      <c r="H4545" s="3"/>
      <c r="I4545" s="3"/>
    </row>
    <row r="4546" spans="1:9" x14ac:dyDescent="0.2">
      <c r="A4546" s="3"/>
      <c r="G4546" s="3"/>
      <c r="H4546" s="3"/>
      <c r="I4546" s="3"/>
    </row>
    <row r="4547" spans="1:9" x14ac:dyDescent="0.2">
      <c r="A4547" s="3"/>
      <c r="G4547" s="3"/>
      <c r="H4547" s="3"/>
      <c r="I4547" s="3"/>
    </row>
    <row r="4548" spans="1:9" x14ac:dyDescent="0.2">
      <c r="A4548" s="3"/>
      <c r="G4548" s="3"/>
      <c r="H4548" s="3"/>
      <c r="I4548" s="3"/>
    </row>
    <row r="4549" spans="1:9" x14ac:dyDescent="0.2">
      <c r="A4549" s="3"/>
      <c r="G4549" s="3"/>
      <c r="H4549" s="3"/>
      <c r="I4549" s="3"/>
    </row>
    <row r="4550" spans="1:9" x14ac:dyDescent="0.2">
      <c r="A4550" s="3"/>
      <c r="G4550" s="3"/>
      <c r="H4550" s="3"/>
      <c r="I4550" s="3"/>
    </row>
    <row r="4551" spans="1:9" x14ac:dyDescent="0.2">
      <c r="A4551" s="3"/>
      <c r="G4551" s="3"/>
      <c r="H4551" s="3"/>
      <c r="I4551" s="3"/>
    </row>
    <row r="4552" spans="1:9" x14ac:dyDescent="0.2">
      <c r="A4552" s="3"/>
      <c r="G4552" s="3"/>
      <c r="H4552" s="3"/>
      <c r="I4552" s="3"/>
    </row>
    <row r="4553" spans="1:9" x14ac:dyDescent="0.2">
      <c r="A4553" s="3"/>
      <c r="G4553" s="3"/>
      <c r="H4553" s="3"/>
      <c r="I4553" s="3"/>
    </row>
    <row r="4554" spans="1:9" x14ac:dyDescent="0.2">
      <c r="A4554" s="3"/>
      <c r="G4554" s="3"/>
      <c r="H4554" s="3"/>
      <c r="I4554" s="3"/>
    </row>
    <row r="4555" spans="1:9" x14ac:dyDescent="0.2">
      <c r="A4555" s="3"/>
      <c r="G4555" s="3"/>
      <c r="H4555" s="3"/>
      <c r="I4555" s="3"/>
    </row>
    <row r="4556" spans="1:9" x14ac:dyDescent="0.2">
      <c r="A4556" s="3"/>
      <c r="G4556" s="3"/>
      <c r="H4556" s="3"/>
      <c r="I4556" s="3"/>
    </row>
    <row r="4557" spans="1:9" x14ac:dyDescent="0.2">
      <c r="A4557" s="3"/>
      <c r="G4557" s="3"/>
      <c r="H4557" s="3"/>
      <c r="I4557" s="3"/>
    </row>
    <row r="4558" spans="1:9" x14ac:dyDescent="0.2">
      <c r="A4558" s="3"/>
      <c r="G4558" s="3"/>
      <c r="H4558" s="3"/>
      <c r="I4558" s="3"/>
    </row>
    <row r="4559" spans="1:9" x14ac:dyDescent="0.2">
      <c r="A4559" s="3"/>
      <c r="G4559" s="3"/>
      <c r="H4559" s="3"/>
      <c r="I4559" s="3"/>
    </row>
    <row r="4560" spans="1:9" x14ac:dyDescent="0.2">
      <c r="A4560" s="3"/>
      <c r="G4560" s="3"/>
      <c r="H4560" s="3"/>
      <c r="I4560" s="3"/>
    </row>
    <row r="4561" spans="1:9" x14ac:dyDescent="0.2">
      <c r="A4561" s="3"/>
      <c r="G4561" s="3"/>
      <c r="H4561" s="3"/>
      <c r="I4561" s="3"/>
    </row>
    <row r="4562" spans="1:9" x14ac:dyDescent="0.2">
      <c r="A4562" s="3"/>
      <c r="G4562" s="3"/>
      <c r="H4562" s="3"/>
      <c r="I4562" s="3"/>
    </row>
    <row r="4563" spans="1:9" x14ac:dyDescent="0.2">
      <c r="A4563" s="3"/>
      <c r="G4563" s="3"/>
      <c r="H4563" s="3"/>
      <c r="I4563" s="3"/>
    </row>
    <row r="4564" spans="1:9" x14ac:dyDescent="0.2">
      <c r="A4564" s="3"/>
      <c r="G4564" s="3"/>
      <c r="H4564" s="3"/>
      <c r="I4564" s="3"/>
    </row>
    <row r="4565" spans="1:9" x14ac:dyDescent="0.2">
      <c r="A4565" s="3"/>
      <c r="G4565" s="3"/>
      <c r="H4565" s="3"/>
      <c r="I4565" s="3"/>
    </row>
    <row r="4566" spans="1:9" x14ac:dyDescent="0.2">
      <c r="A4566" s="3"/>
      <c r="G4566" s="3"/>
      <c r="H4566" s="3"/>
      <c r="I4566" s="3"/>
    </row>
    <row r="4567" spans="1:9" x14ac:dyDescent="0.2">
      <c r="A4567" s="3"/>
      <c r="G4567" s="3"/>
      <c r="H4567" s="3"/>
      <c r="I4567" s="3"/>
    </row>
    <row r="4568" spans="1:9" x14ac:dyDescent="0.2">
      <c r="A4568" s="3"/>
      <c r="G4568" s="3"/>
      <c r="H4568" s="3"/>
      <c r="I4568" s="3"/>
    </row>
    <row r="4569" spans="1:9" x14ac:dyDescent="0.2">
      <c r="A4569" s="3"/>
      <c r="G4569" s="3"/>
      <c r="H4569" s="3"/>
      <c r="I4569" s="3"/>
    </row>
    <row r="4570" spans="1:9" x14ac:dyDescent="0.2">
      <c r="A4570" s="3"/>
      <c r="G4570" s="3"/>
      <c r="H4570" s="3"/>
      <c r="I4570" s="3"/>
    </row>
    <row r="4571" spans="1:9" x14ac:dyDescent="0.2">
      <c r="A4571" s="3"/>
      <c r="G4571" s="3"/>
      <c r="H4571" s="3"/>
      <c r="I4571" s="3"/>
    </row>
    <row r="4572" spans="1:9" x14ac:dyDescent="0.2">
      <c r="A4572" s="3"/>
      <c r="G4572" s="3"/>
      <c r="H4572" s="3"/>
      <c r="I4572" s="3"/>
    </row>
    <row r="4573" spans="1:9" x14ac:dyDescent="0.2">
      <c r="A4573" s="3"/>
      <c r="G4573" s="3"/>
      <c r="H4573" s="3"/>
      <c r="I4573" s="3"/>
    </row>
    <row r="4574" spans="1:9" x14ac:dyDescent="0.2">
      <c r="A4574" s="3"/>
      <c r="G4574" s="3"/>
      <c r="H4574" s="3"/>
      <c r="I4574" s="3"/>
    </row>
    <row r="4575" spans="1:9" x14ac:dyDescent="0.2">
      <c r="A4575" s="3"/>
      <c r="G4575" s="3"/>
      <c r="H4575" s="3"/>
      <c r="I4575" s="3"/>
    </row>
    <row r="4576" spans="1:9" x14ac:dyDescent="0.2">
      <c r="A4576" s="3"/>
      <c r="G4576" s="3"/>
      <c r="H4576" s="3"/>
      <c r="I4576" s="3"/>
    </row>
    <row r="4577" spans="1:9" x14ac:dyDescent="0.2">
      <c r="A4577" s="3"/>
      <c r="G4577" s="3"/>
      <c r="H4577" s="3"/>
      <c r="I4577" s="3"/>
    </row>
    <row r="4578" spans="1:9" x14ac:dyDescent="0.2">
      <c r="A4578" s="3"/>
      <c r="G4578" s="3"/>
      <c r="H4578" s="3"/>
      <c r="I4578" s="3"/>
    </row>
    <row r="4579" spans="1:9" x14ac:dyDescent="0.2">
      <c r="A4579" s="3"/>
      <c r="G4579" s="3"/>
      <c r="H4579" s="3"/>
      <c r="I4579" s="3"/>
    </row>
    <row r="4580" spans="1:9" x14ac:dyDescent="0.2">
      <c r="A4580" s="3"/>
      <c r="G4580" s="3"/>
      <c r="H4580" s="3"/>
      <c r="I4580" s="3"/>
    </row>
    <row r="4581" spans="1:9" x14ac:dyDescent="0.2">
      <c r="A4581" s="3"/>
      <c r="G4581" s="3"/>
      <c r="H4581" s="3"/>
      <c r="I4581" s="3"/>
    </row>
    <row r="4582" spans="1:9" x14ac:dyDescent="0.2">
      <c r="A4582" s="3"/>
      <c r="G4582" s="3"/>
      <c r="H4582" s="3"/>
      <c r="I4582" s="3"/>
    </row>
    <row r="4583" spans="1:9" x14ac:dyDescent="0.2">
      <c r="A4583" s="3"/>
      <c r="G4583" s="3"/>
      <c r="H4583" s="3"/>
      <c r="I4583" s="3"/>
    </row>
    <row r="4584" spans="1:9" x14ac:dyDescent="0.2">
      <c r="A4584" s="3"/>
      <c r="G4584" s="3"/>
      <c r="H4584" s="3"/>
      <c r="I4584" s="3"/>
    </row>
    <row r="4585" spans="1:9" x14ac:dyDescent="0.2">
      <c r="A4585" s="3"/>
      <c r="G4585" s="3"/>
      <c r="H4585" s="3"/>
      <c r="I4585" s="3"/>
    </row>
    <row r="4586" spans="1:9" x14ac:dyDescent="0.2">
      <c r="A4586" s="3"/>
      <c r="G4586" s="3"/>
      <c r="H4586" s="3"/>
      <c r="I4586" s="3"/>
    </row>
    <row r="4587" spans="1:9" x14ac:dyDescent="0.2">
      <c r="A4587" s="3"/>
      <c r="G4587" s="3"/>
      <c r="H4587" s="3"/>
      <c r="I4587" s="3"/>
    </row>
    <row r="4588" spans="1:9" x14ac:dyDescent="0.2">
      <c r="A4588" s="3"/>
      <c r="G4588" s="3"/>
      <c r="H4588" s="3"/>
      <c r="I4588" s="3"/>
    </row>
    <row r="4589" spans="1:9" x14ac:dyDescent="0.2">
      <c r="A4589" s="3"/>
      <c r="G4589" s="3"/>
      <c r="H4589" s="3"/>
      <c r="I4589" s="3"/>
    </row>
    <row r="4590" spans="1:9" x14ac:dyDescent="0.2">
      <c r="A4590" s="3"/>
      <c r="G4590" s="3"/>
      <c r="H4590" s="3"/>
      <c r="I4590" s="3"/>
    </row>
    <row r="4591" spans="1:9" x14ac:dyDescent="0.2">
      <c r="A4591" s="3"/>
      <c r="G4591" s="3"/>
      <c r="H4591" s="3"/>
      <c r="I4591" s="3"/>
    </row>
    <row r="4592" spans="1:9" x14ac:dyDescent="0.2">
      <c r="A4592" s="3"/>
      <c r="G4592" s="3"/>
      <c r="H4592" s="3"/>
      <c r="I4592" s="3"/>
    </row>
    <row r="4593" spans="1:9" x14ac:dyDescent="0.2">
      <c r="A4593" s="3"/>
      <c r="G4593" s="3"/>
      <c r="H4593" s="3"/>
      <c r="I4593" s="3"/>
    </row>
    <row r="4594" spans="1:9" x14ac:dyDescent="0.2">
      <c r="A4594" s="3"/>
      <c r="G4594" s="3"/>
      <c r="H4594" s="3"/>
      <c r="I4594" s="3"/>
    </row>
    <row r="4595" spans="1:9" x14ac:dyDescent="0.2">
      <c r="A4595" s="3"/>
      <c r="G4595" s="3"/>
      <c r="H4595" s="3"/>
      <c r="I4595" s="3"/>
    </row>
    <row r="4596" spans="1:9" x14ac:dyDescent="0.2">
      <c r="A4596" s="3"/>
      <c r="G4596" s="3"/>
      <c r="H4596" s="3"/>
      <c r="I4596" s="3"/>
    </row>
    <row r="4597" spans="1:9" x14ac:dyDescent="0.2">
      <c r="A4597" s="3"/>
      <c r="G4597" s="3"/>
      <c r="H4597" s="3"/>
      <c r="I4597" s="3"/>
    </row>
    <row r="4598" spans="1:9" x14ac:dyDescent="0.2">
      <c r="A4598" s="3"/>
      <c r="G4598" s="3"/>
      <c r="H4598" s="3"/>
      <c r="I4598" s="3"/>
    </row>
    <row r="4599" spans="1:9" x14ac:dyDescent="0.2">
      <c r="A4599" s="3"/>
      <c r="G4599" s="3"/>
      <c r="H4599" s="3"/>
      <c r="I4599" s="3"/>
    </row>
    <row r="4600" spans="1:9" x14ac:dyDescent="0.2">
      <c r="A4600" s="3"/>
      <c r="G4600" s="3"/>
      <c r="H4600" s="3"/>
      <c r="I4600" s="3"/>
    </row>
    <row r="4601" spans="1:9" x14ac:dyDescent="0.2">
      <c r="A4601" s="3"/>
      <c r="G4601" s="3"/>
      <c r="H4601" s="3"/>
      <c r="I4601" s="3"/>
    </row>
    <row r="4602" spans="1:9" x14ac:dyDescent="0.2">
      <c r="A4602" s="3"/>
      <c r="G4602" s="3"/>
      <c r="H4602" s="3"/>
      <c r="I4602" s="3"/>
    </row>
    <row r="4603" spans="1:9" x14ac:dyDescent="0.2">
      <c r="A4603" s="3"/>
      <c r="G4603" s="3"/>
      <c r="H4603" s="3"/>
      <c r="I4603" s="3"/>
    </row>
    <row r="4604" spans="1:9" x14ac:dyDescent="0.2">
      <c r="A4604" s="3"/>
      <c r="G4604" s="3"/>
      <c r="H4604" s="3"/>
      <c r="I4604" s="3"/>
    </row>
    <row r="4605" spans="1:9" x14ac:dyDescent="0.2">
      <c r="A4605" s="3"/>
      <c r="G4605" s="3"/>
      <c r="H4605" s="3"/>
      <c r="I4605" s="3"/>
    </row>
    <row r="4606" spans="1:9" x14ac:dyDescent="0.2">
      <c r="A4606" s="3"/>
      <c r="G4606" s="3"/>
      <c r="H4606" s="3"/>
      <c r="I4606" s="3"/>
    </row>
    <row r="4607" spans="1:9" x14ac:dyDescent="0.2">
      <c r="A4607" s="3"/>
      <c r="G4607" s="3"/>
      <c r="H4607" s="3"/>
      <c r="I4607" s="3"/>
    </row>
    <row r="4608" spans="1:9" x14ac:dyDescent="0.2">
      <c r="A4608" s="3"/>
      <c r="G4608" s="3"/>
      <c r="H4608" s="3"/>
      <c r="I4608" s="3"/>
    </row>
    <row r="4609" spans="1:9" x14ac:dyDescent="0.2">
      <c r="A4609" s="3"/>
      <c r="G4609" s="3"/>
      <c r="H4609" s="3"/>
      <c r="I4609" s="3"/>
    </row>
    <row r="4610" spans="1:9" x14ac:dyDescent="0.2">
      <c r="A4610" s="3"/>
      <c r="G4610" s="3"/>
      <c r="H4610" s="3"/>
      <c r="I4610" s="3"/>
    </row>
    <row r="4611" spans="1:9" x14ac:dyDescent="0.2">
      <c r="A4611" s="3"/>
      <c r="G4611" s="3"/>
      <c r="H4611" s="3"/>
      <c r="I4611" s="3"/>
    </row>
    <row r="4612" spans="1:9" x14ac:dyDescent="0.2">
      <c r="A4612" s="3"/>
      <c r="G4612" s="3"/>
      <c r="H4612" s="3"/>
      <c r="I4612" s="3"/>
    </row>
    <row r="4613" spans="1:9" x14ac:dyDescent="0.2">
      <c r="A4613" s="3"/>
      <c r="G4613" s="3"/>
      <c r="H4613" s="3"/>
      <c r="I4613" s="3"/>
    </row>
    <row r="4614" spans="1:9" x14ac:dyDescent="0.2">
      <c r="A4614" s="3"/>
      <c r="G4614" s="3"/>
      <c r="H4614" s="3"/>
      <c r="I4614" s="3"/>
    </row>
    <row r="4615" spans="1:9" x14ac:dyDescent="0.2">
      <c r="A4615" s="3"/>
      <c r="G4615" s="3"/>
      <c r="H4615" s="3"/>
      <c r="I4615" s="3"/>
    </row>
    <row r="4616" spans="1:9" x14ac:dyDescent="0.2">
      <c r="A4616" s="3"/>
      <c r="G4616" s="3"/>
      <c r="H4616" s="3"/>
      <c r="I4616" s="3"/>
    </row>
    <row r="4617" spans="1:9" x14ac:dyDescent="0.2">
      <c r="A4617" s="3"/>
      <c r="G4617" s="3"/>
      <c r="H4617" s="3"/>
      <c r="I4617" s="3"/>
    </row>
    <row r="4618" spans="1:9" x14ac:dyDescent="0.2">
      <c r="A4618" s="3"/>
      <c r="G4618" s="3"/>
      <c r="H4618" s="3"/>
      <c r="I4618" s="3"/>
    </row>
    <row r="4619" spans="1:9" x14ac:dyDescent="0.2">
      <c r="A4619" s="3"/>
      <c r="G4619" s="3"/>
      <c r="H4619" s="3"/>
      <c r="I4619" s="3"/>
    </row>
    <row r="4620" spans="1:9" x14ac:dyDescent="0.2">
      <c r="A4620" s="3"/>
      <c r="G4620" s="3"/>
      <c r="H4620" s="3"/>
      <c r="I4620" s="3"/>
    </row>
    <row r="4621" spans="1:9" x14ac:dyDescent="0.2">
      <c r="A4621" s="3"/>
      <c r="G4621" s="3"/>
      <c r="H4621" s="3"/>
      <c r="I4621" s="3"/>
    </row>
    <row r="4622" spans="1:9" x14ac:dyDescent="0.2">
      <c r="A4622" s="3"/>
      <c r="G4622" s="3"/>
      <c r="H4622" s="3"/>
      <c r="I4622" s="3"/>
    </row>
    <row r="4623" spans="1:9" x14ac:dyDescent="0.2">
      <c r="A4623" s="3"/>
      <c r="G4623" s="3"/>
      <c r="H4623" s="3"/>
      <c r="I4623" s="3"/>
    </row>
    <row r="4624" spans="1:9" x14ac:dyDescent="0.2">
      <c r="A4624" s="3"/>
      <c r="G4624" s="3"/>
      <c r="H4624" s="3"/>
      <c r="I4624" s="3"/>
    </row>
    <row r="4625" spans="1:9" x14ac:dyDescent="0.2">
      <c r="A4625" s="3"/>
      <c r="G4625" s="3"/>
      <c r="H4625" s="3"/>
      <c r="I4625" s="3"/>
    </row>
    <row r="4626" spans="1:9" x14ac:dyDescent="0.2">
      <c r="A4626" s="3"/>
      <c r="G4626" s="3"/>
      <c r="H4626" s="3"/>
      <c r="I4626" s="3"/>
    </row>
    <row r="4627" spans="1:9" x14ac:dyDescent="0.2">
      <c r="A4627" s="3"/>
      <c r="G4627" s="3"/>
      <c r="H4627" s="3"/>
      <c r="I4627" s="3"/>
    </row>
    <row r="4628" spans="1:9" x14ac:dyDescent="0.2">
      <c r="A4628" s="3"/>
      <c r="G4628" s="3"/>
      <c r="H4628" s="3"/>
      <c r="I4628" s="3"/>
    </row>
    <row r="4629" spans="1:9" x14ac:dyDescent="0.2">
      <c r="A4629" s="3"/>
      <c r="G4629" s="3"/>
      <c r="H4629" s="3"/>
      <c r="I4629" s="3"/>
    </row>
    <row r="4630" spans="1:9" x14ac:dyDescent="0.2">
      <c r="A4630" s="3"/>
      <c r="G4630" s="3"/>
      <c r="H4630" s="3"/>
      <c r="I4630" s="3"/>
    </row>
    <row r="4631" spans="1:9" x14ac:dyDescent="0.2">
      <c r="A4631" s="3"/>
      <c r="G4631" s="3"/>
      <c r="H4631" s="3"/>
      <c r="I4631" s="3"/>
    </row>
    <row r="4632" spans="1:9" x14ac:dyDescent="0.2">
      <c r="A4632" s="3"/>
      <c r="G4632" s="3"/>
      <c r="H4632" s="3"/>
      <c r="I4632" s="3"/>
    </row>
    <row r="4633" spans="1:9" x14ac:dyDescent="0.2">
      <c r="A4633" s="3"/>
      <c r="G4633" s="3"/>
      <c r="H4633" s="3"/>
      <c r="I4633" s="3"/>
    </row>
    <row r="4634" spans="1:9" x14ac:dyDescent="0.2">
      <c r="A4634" s="3"/>
      <c r="G4634" s="3"/>
      <c r="H4634" s="3"/>
      <c r="I4634" s="3"/>
    </row>
    <row r="4635" spans="1:9" x14ac:dyDescent="0.2">
      <c r="A4635" s="3"/>
      <c r="G4635" s="3"/>
      <c r="H4635" s="3"/>
      <c r="I4635" s="3"/>
    </row>
    <row r="4636" spans="1:9" x14ac:dyDescent="0.2">
      <c r="A4636" s="3"/>
      <c r="G4636" s="3"/>
      <c r="H4636" s="3"/>
      <c r="I4636" s="3"/>
    </row>
    <row r="4637" spans="1:9" x14ac:dyDescent="0.2">
      <c r="A4637" s="3"/>
      <c r="G4637" s="3"/>
      <c r="H4637" s="3"/>
      <c r="I4637" s="3"/>
    </row>
    <row r="4638" spans="1:9" x14ac:dyDescent="0.2">
      <c r="A4638" s="3"/>
      <c r="G4638" s="3"/>
      <c r="H4638" s="3"/>
      <c r="I4638" s="3"/>
    </row>
    <row r="4639" spans="1:9" x14ac:dyDescent="0.2">
      <c r="A4639" s="3"/>
      <c r="G4639" s="3"/>
      <c r="H4639" s="3"/>
      <c r="I4639" s="3"/>
    </row>
    <row r="4640" spans="1:9" x14ac:dyDescent="0.2">
      <c r="A4640" s="3"/>
      <c r="G4640" s="3"/>
      <c r="H4640" s="3"/>
      <c r="I4640" s="3"/>
    </row>
    <row r="4641" spans="1:9" x14ac:dyDescent="0.2">
      <c r="A4641" s="3"/>
      <c r="G4641" s="3"/>
      <c r="H4641" s="3"/>
      <c r="I4641" s="3"/>
    </row>
    <row r="4642" spans="1:9" x14ac:dyDescent="0.2">
      <c r="A4642" s="3"/>
      <c r="G4642" s="3"/>
      <c r="H4642" s="3"/>
      <c r="I4642" s="3"/>
    </row>
    <row r="4643" spans="1:9" x14ac:dyDescent="0.2">
      <c r="A4643" s="3"/>
      <c r="G4643" s="3"/>
      <c r="H4643" s="3"/>
      <c r="I4643" s="3"/>
    </row>
    <row r="4644" spans="1:9" x14ac:dyDescent="0.2">
      <c r="A4644" s="3"/>
      <c r="G4644" s="3"/>
      <c r="H4644" s="3"/>
      <c r="I4644" s="3"/>
    </row>
    <row r="4645" spans="1:9" x14ac:dyDescent="0.2">
      <c r="A4645" s="3"/>
      <c r="G4645" s="3"/>
      <c r="H4645" s="3"/>
      <c r="I4645" s="3"/>
    </row>
    <row r="4646" spans="1:9" x14ac:dyDescent="0.2">
      <c r="A4646" s="3"/>
      <c r="G4646" s="3"/>
      <c r="H4646" s="3"/>
      <c r="I4646" s="3"/>
    </row>
    <row r="4647" spans="1:9" x14ac:dyDescent="0.2">
      <c r="A4647" s="3"/>
      <c r="G4647" s="3"/>
      <c r="H4647" s="3"/>
      <c r="I4647" s="3"/>
    </row>
    <row r="4648" spans="1:9" x14ac:dyDescent="0.2">
      <c r="A4648" s="3"/>
      <c r="G4648" s="3"/>
      <c r="H4648" s="3"/>
      <c r="I4648" s="3"/>
    </row>
    <row r="4649" spans="1:9" x14ac:dyDescent="0.2">
      <c r="A4649" s="3"/>
      <c r="G4649" s="3"/>
      <c r="H4649" s="3"/>
      <c r="I4649" s="3"/>
    </row>
    <row r="4650" spans="1:9" x14ac:dyDescent="0.2">
      <c r="A4650" s="3"/>
      <c r="G4650" s="3"/>
      <c r="H4650" s="3"/>
      <c r="I4650" s="3"/>
    </row>
    <row r="4651" spans="1:9" x14ac:dyDescent="0.2">
      <c r="A4651" s="3"/>
      <c r="G4651" s="3"/>
      <c r="H4651" s="3"/>
      <c r="I4651" s="3"/>
    </row>
    <row r="4652" spans="1:9" x14ac:dyDescent="0.2">
      <c r="A4652" s="3"/>
      <c r="G4652" s="3"/>
      <c r="H4652" s="3"/>
      <c r="I4652" s="3"/>
    </row>
    <row r="4653" spans="1:9" x14ac:dyDescent="0.2">
      <c r="A4653" s="3"/>
      <c r="G4653" s="3"/>
      <c r="H4653" s="3"/>
      <c r="I4653" s="3"/>
    </row>
    <row r="4654" spans="1:9" x14ac:dyDescent="0.2">
      <c r="A4654" s="3"/>
      <c r="G4654" s="3"/>
      <c r="H4654" s="3"/>
      <c r="I4654" s="3"/>
    </row>
    <row r="4655" spans="1:9" x14ac:dyDescent="0.2">
      <c r="A4655" s="3"/>
      <c r="G4655" s="3"/>
      <c r="H4655" s="3"/>
      <c r="I4655" s="3"/>
    </row>
    <row r="4656" spans="1:9" x14ac:dyDescent="0.2">
      <c r="A4656" s="3"/>
      <c r="G4656" s="3"/>
      <c r="H4656" s="3"/>
      <c r="I4656" s="3"/>
    </row>
    <row r="4657" spans="1:9" x14ac:dyDescent="0.2">
      <c r="A4657" s="3"/>
      <c r="G4657" s="3"/>
      <c r="H4657" s="3"/>
      <c r="I4657" s="3"/>
    </row>
    <row r="4658" spans="1:9" x14ac:dyDescent="0.2">
      <c r="A4658" s="3"/>
      <c r="G4658" s="3"/>
      <c r="H4658" s="3"/>
      <c r="I4658" s="3"/>
    </row>
    <row r="4659" spans="1:9" x14ac:dyDescent="0.2">
      <c r="A4659" s="3"/>
      <c r="G4659" s="3"/>
      <c r="H4659" s="3"/>
      <c r="I4659" s="3"/>
    </row>
    <row r="4660" spans="1:9" x14ac:dyDescent="0.2">
      <c r="A4660" s="3"/>
      <c r="G4660" s="3"/>
      <c r="H4660" s="3"/>
      <c r="I4660" s="3"/>
    </row>
    <row r="4661" spans="1:9" x14ac:dyDescent="0.2">
      <c r="A4661" s="3"/>
      <c r="G4661" s="3"/>
      <c r="H4661" s="3"/>
      <c r="I4661" s="3"/>
    </row>
    <row r="4662" spans="1:9" x14ac:dyDescent="0.2">
      <c r="A4662" s="3"/>
      <c r="G4662" s="3"/>
      <c r="H4662" s="3"/>
      <c r="I4662" s="3"/>
    </row>
    <row r="4663" spans="1:9" x14ac:dyDescent="0.2">
      <c r="A4663" s="3"/>
      <c r="G4663" s="3"/>
      <c r="H4663" s="3"/>
      <c r="I4663" s="3"/>
    </row>
    <row r="4664" spans="1:9" x14ac:dyDescent="0.2">
      <c r="A4664" s="3"/>
      <c r="G4664" s="3"/>
      <c r="H4664" s="3"/>
      <c r="I4664" s="3"/>
    </row>
    <row r="4665" spans="1:9" x14ac:dyDescent="0.2">
      <c r="A4665" s="3"/>
      <c r="G4665" s="3"/>
      <c r="H4665" s="3"/>
      <c r="I4665" s="3"/>
    </row>
    <row r="4666" spans="1:9" x14ac:dyDescent="0.2">
      <c r="A4666" s="3"/>
      <c r="G4666" s="3"/>
      <c r="H4666" s="3"/>
      <c r="I4666" s="3"/>
    </row>
    <row r="4667" spans="1:9" x14ac:dyDescent="0.2">
      <c r="A4667" s="3"/>
      <c r="G4667" s="3"/>
      <c r="H4667" s="3"/>
      <c r="I4667" s="3"/>
    </row>
    <row r="4668" spans="1:9" x14ac:dyDescent="0.2">
      <c r="A4668" s="3"/>
      <c r="G4668" s="3"/>
      <c r="H4668" s="3"/>
      <c r="I4668" s="3"/>
    </row>
    <row r="4669" spans="1:9" x14ac:dyDescent="0.2">
      <c r="A4669" s="3"/>
      <c r="G4669" s="3"/>
      <c r="H4669" s="3"/>
      <c r="I4669" s="3"/>
    </row>
    <row r="4670" spans="1:9" x14ac:dyDescent="0.2">
      <c r="A4670" s="3"/>
      <c r="G4670" s="3"/>
      <c r="H4670" s="3"/>
      <c r="I4670" s="3"/>
    </row>
    <row r="4671" spans="1:9" x14ac:dyDescent="0.2">
      <c r="A4671" s="3"/>
      <c r="G4671" s="3"/>
      <c r="H4671" s="3"/>
      <c r="I4671" s="3"/>
    </row>
    <row r="4672" spans="1:9" x14ac:dyDescent="0.2">
      <c r="A4672" s="3"/>
      <c r="G4672" s="3"/>
      <c r="H4672" s="3"/>
      <c r="I4672" s="3"/>
    </row>
    <row r="4673" spans="1:9" x14ac:dyDescent="0.2">
      <c r="A4673" s="3"/>
      <c r="G4673" s="3"/>
      <c r="H4673" s="3"/>
      <c r="I4673" s="3"/>
    </row>
    <row r="4674" spans="1:9" x14ac:dyDescent="0.2">
      <c r="A4674" s="3"/>
      <c r="G4674" s="3"/>
      <c r="H4674" s="3"/>
      <c r="I4674" s="3"/>
    </row>
    <row r="4675" spans="1:9" x14ac:dyDescent="0.2">
      <c r="A4675" s="3"/>
      <c r="G4675" s="3"/>
      <c r="H4675" s="3"/>
      <c r="I4675" s="3"/>
    </row>
    <row r="4676" spans="1:9" x14ac:dyDescent="0.2">
      <c r="A4676" s="3"/>
      <c r="G4676" s="3"/>
      <c r="H4676" s="3"/>
      <c r="I4676" s="3"/>
    </row>
    <row r="4677" spans="1:9" x14ac:dyDescent="0.2">
      <c r="A4677" s="3"/>
      <c r="G4677" s="3"/>
      <c r="H4677" s="3"/>
      <c r="I4677" s="3"/>
    </row>
    <row r="4678" spans="1:9" x14ac:dyDescent="0.2">
      <c r="A4678" s="3"/>
      <c r="G4678" s="3"/>
      <c r="H4678" s="3"/>
      <c r="I4678" s="3"/>
    </row>
    <row r="4679" spans="1:9" x14ac:dyDescent="0.2">
      <c r="A4679" s="3"/>
      <c r="G4679" s="3"/>
      <c r="H4679" s="3"/>
      <c r="I4679" s="3"/>
    </row>
    <row r="4680" spans="1:9" x14ac:dyDescent="0.2">
      <c r="A4680" s="3"/>
      <c r="G4680" s="3"/>
      <c r="H4680" s="3"/>
      <c r="I4680" s="3"/>
    </row>
    <row r="4681" spans="1:9" x14ac:dyDescent="0.2">
      <c r="A4681" s="3"/>
      <c r="G4681" s="3"/>
      <c r="H4681" s="3"/>
      <c r="I4681" s="3"/>
    </row>
    <row r="4682" spans="1:9" x14ac:dyDescent="0.2">
      <c r="A4682" s="3"/>
      <c r="G4682" s="3"/>
      <c r="H4682" s="3"/>
      <c r="I4682" s="3"/>
    </row>
    <row r="4683" spans="1:9" x14ac:dyDescent="0.2">
      <c r="A4683" s="3"/>
      <c r="G4683" s="3"/>
      <c r="H4683" s="3"/>
      <c r="I4683" s="3"/>
    </row>
    <row r="4684" spans="1:9" x14ac:dyDescent="0.2">
      <c r="A4684" s="3"/>
      <c r="G4684" s="3"/>
      <c r="H4684" s="3"/>
      <c r="I4684" s="3"/>
    </row>
    <row r="4685" spans="1:9" x14ac:dyDescent="0.2">
      <c r="A4685" s="3"/>
      <c r="G4685" s="3"/>
      <c r="H4685" s="3"/>
      <c r="I4685" s="3"/>
    </row>
    <row r="4686" spans="1:9" x14ac:dyDescent="0.2">
      <c r="A4686" s="3"/>
      <c r="G4686" s="3"/>
      <c r="H4686" s="3"/>
      <c r="I4686" s="3"/>
    </row>
    <row r="4687" spans="1:9" x14ac:dyDescent="0.2">
      <c r="A4687" s="3"/>
      <c r="G4687" s="3"/>
      <c r="H4687" s="3"/>
      <c r="I4687" s="3"/>
    </row>
    <row r="4688" spans="1:9" x14ac:dyDescent="0.2">
      <c r="A4688" s="3"/>
      <c r="G4688" s="3"/>
      <c r="H4688" s="3"/>
      <c r="I4688" s="3"/>
    </row>
    <row r="4689" spans="1:9" x14ac:dyDescent="0.2">
      <c r="A4689" s="3"/>
      <c r="G4689" s="3"/>
      <c r="H4689" s="3"/>
      <c r="I4689" s="3"/>
    </row>
    <row r="4690" spans="1:9" x14ac:dyDescent="0.2">
      <c r="A4690" s="3"/>
      <c r="G4690" s="3"/>
      <c r="H4690" s="3"/>
      <c r="I4690" s="3"/>
    </row>
    <row r="4691" spans="1:9" x14ac:dyDescent="0.2">
      <c r="A4691" s="3"/>
      <c r="G4691" s="3"/>
      <c r="H4691" s="3"/>
      <c r="I4691" s="3"/>
    </row>
    <row r="4692" spans="1:9" x14ac:dyDescent="0.2">
      <c r="A4692" s="3"/>
      <c r="G4692" s="3"/>
      <c r="H4692" s="3"/>
      <c r="I4692" s="3"/>
    </row>
    <row r="4693" spans="1:9" x14ac:dyDescent="0.2">
      <c r="A4693" s="3"/>
      <c r="G4693" s="3"/>
      <c r="H4693" s="3"/>
      <c r="I4693" s="3"/>
    </row>
    <row r="4694" spans="1:9" x14ac:dyDescent="0.2">
      <c r="A4694" s="3"/>
      <c r="G4694" s="3"/>
      <c r="H4694" s="3"/>
      <c r="I4694" s="3"/>
    </row>
    <row r="4695" spans="1:9" x14ac:dyDescent="0.2">
      <c r="A4695" s="3"/>
      <c r="G4695" s="3"/>
      <c r="H4695" s="3"/>
      <c r="I4695" s="3"/>
    </row>
    <row r="4696" spans="1:9" x14ac:dyDescent="0.2">
      <c r="A4696" s="3"/>
      <c r="G4696" s="3"/>
      <c r="H4696" s="3"/>
      <c r="I4696" s="3"/>
    </row>
    <row r="4697" spans="1:9" x14ac:dyDescent="0.2">
      <c r="A4697" s="3"/>
      <c r="G4697" s="3"/>
      <c r="H4697" s="3"/>
      <c r="I4697" s="3"/>
    </row>
    <row r="4698" spans="1:9" x14ac:dyDescent="0.2">
      <c r="A4698" s="3"/>
      <c r="G4698" s="3"/>
      <c r="H4698" s="3"/>
      <c r="I4698" s="3"/>
    </row>
    <row r="4699" spans="1:9" x14ac:dyDescent="0.2">
      <c r="A4699" s="3"/>
      <c r="G4699" s="3"/>
      <c r="H4699" s="3"/>
      <c r="I4699" s="3"/>
    </row>
    <row r="4700" spans="1:9" x14ac:dyDescent="0.2">
      <c r="A4700" s="3"/>
      <c r="G4700" s="3"/>
      <c r="H4700" s="3"/>
      <c r="I4700" s="3"/>
    </row>
    <row r="4701" spans="1:9" x14ac:dyDescent="0.2">
      <c r="A4701" s="3"/>
      <c r="G4701" s="3"/>
      <c r="H4701" s="3"/>
      <c r="I4701" s="3"/>
    </row>
    <row r="4702" spans="1:9" x14ac:dyDescent="0.2">
      <c r="A4702" s="3"/>
      <c r="G4702" s="3"/>
      <c r="H4702" s="3"/>
      <c r="I4702" s="3"/>
    </row>
    <row r="4703" spans="1:9" x14ac:dyDescent="0.2">
      <c r="A4703" s="3"/>
      <c r="G4703" s="3"/>
      <c r="H4703" s="3"/>
      <c r="I4703" s="3"/>
    </row>
    <row r="4704" spans="1:9" x14ac:dyDescent="0.2">
      <c r="A4704" s="3"/>
      <c r="G4704" s="3"/>
      <c r="H4704" s="3"/>
      <c r="I4704" s="3"/>
    </row>
    <row r="4705" spans="1:9" x14ac:dyDescent="0.2">
      <c r="A4705" s="3"/>
      <c r="G4705" s="3"/>
      <c r="H4705" s="3"/>
      <c r="I4705" s="3"/>
    </row>
    <row r="4706" spans="1:9" x14ac:dyDescent="0.2">
      <c r="A4706" s="3"/>
      <c r="G4706" s="3"/>
      <c r="H4706" s="3"/>
      <c r="I4706" s="3"/>
    </row>
    <row r="4707" spans="1:9" x14ac:dyDescent="0.2">
      <c r="A4707" s="3"/>
      <c r="G4707" s="3"/>
      <c r="H4707" s="3"/>
      <c r="I4707" s="3"/>
    </row>
    <row r="4708" spans="1:9" x14ac:dyDescent="0.2">
      <c r="A4708" s="3"/>
      <c r="G4708" s="3"/>
      <c r="H4708" s="3"/>
      <c r="I4708" s="3"/>
    </row>
    <row r="4709" spans="1:9" x14ac:dyDescent="0.2">
      <c r="A4709" s="3"/>
      <c r="G4709" s="3"/>
      <c r="H4709" s="3"/>
      <c r="I4709" s="3"/>
    </row>
    <row r="4710" spans="1:9" x14ac:dyDescent="0.2">
      <c r="A4710" s="3"/>
      <c r="G4710" s="3"/>
      <c r="H4710" s="3"/>
      <c r="I4710" s="3"/>
    </row>
    <row r="4711" spans="1:9" x14ac:dyDescent="0.2">
      <c r="A4711" s="3"/>
      <c r="G4711" s="3"/>
      <c r="H4711" s="3"/>
      <c r="I4711" s="3"/>
    </row>
    <row r="4712" spans="1:9" x14ac:dyDescent="0.2">
      <c r="A4712" s="3"/>
      <c r="G4712" s="3"/>
      <c r="H4712" s="3"/>
      <c r="I4712" s="3"/>
    </row>
    <row r="4713" spans="1:9" x14ac:dyDescent="0.2">
      <c r="A4713" s="3"/>
      <c r="G4713" s="3"/>
      <c r="H4713" s="3"/>
      <c r="I4713" s="3"/>
    </row>
    <row r="4714" spans="1:9" x14ac:dyDescent="0.2">
      <c r="A4714" s="3"/>
      <c r="G4714" s="3"/>
      <c r="H4714" s="3"/>
      <c r="I4714" s="3"/>
    </row>
    <row r="4715" spans="1:9" x14ac:dyDescent="0.2">
      <c r="A4715" s="3"/>
      <c r="G4715" s="3"/>
      <c r="H4715" s="3"/>
      <c r="I4715" s="3"/>
    </row>
    <row r="4716" spans="1:9" x14ac:dyDescent="0.2">
      <c r="A4716" s="3"/>
      <c r="G4716" s="3"/>
      <c r="H4716" s="3"/>
      <c r="I4716" s="3"/>
    </row>
    <row r="4717" spans="1:9" x14ac:dyDescent="0.2">
      <c r="A4717" s="3"/>
      <c r="G4717" s="3"/>
      <c r="H4717" s="3"/>
      <c r="I4717" s="3"/>
    </row>
    <row r="4718" spans="1:9" x14ac:dyDescent="0.2">
      <c r="A4718" s="3"/>
      <c r="G4718" s="3"/>
      <c r="H4718" s="3"/>
      <c r="I4718" s="3"/>
    </row>
    <row r="4719" spans="1:9" x14ac:dyDescent="0.2">
      <c r="A4719" s="3"/>
      <c r="G4719" s="3"/>
      <c r="H4719" s="3"/>
      <c r="I4719" s="3"/>
    </row>
    <row r="4720" spans="1:9" x14ac:dyDescent="0.2">
      <c r="A4720" s="3"/>
      <c r="G4720" s="3"/>
      <c r="H4720" s="3"/>
      <c r="I4720" s="3"/>
    </row>
    <row r="4721" spans="1:9" x14ac:dyDescent="0.2">
      <c r="A4721" s="3"/>
      <c r="G4721" s="3"/>
      <c r="H4721" s="3"/>
      <c r="I4721" s="3"/>
    </row>
    <row r="4722" spans="1:9" x14ac:dyDescent="0.2">
      <c r="A4722" s="3"/>
      <c r="G4722" s="3"/>
      <c r="H4722" s="3"/>
      <c r="I4722" s="3"/>
    </row>
    <row r="4723" spans="1:9" x14ac:dyDescent="0.2">
      <c r="A4723" s="3"/>
      <c r="G4723" s="3"/>
      <c r="H4723" s="3"/>
      <c r="I4723" s="3"/>
    </row>
    <row r="4724" spans="1:9" x14ac:dyDescent="0.2">
      <c r="A4724" s="3"/>
      <c r="G4724" s="3"/>
      <c r="H4724" s="3"/>
      <c r="I4724" s="3"/>
    </row>
    <row r="4725" spans="1:9" x14ac:dyDescent="0.2">
      <c r="A4725" s="3"/>
      <c r="G4725" s="3"/>
      <c r="H4725" s="3"/>
      <c r="I4725" s="3"/>
    </row>
    <row r="4726" spans="1:9" x14ac:dyDescent="0.2">
      <c r="A4726" s="3"/>
      <c r="G4726" s="3"/>
      <c r="H4726" s="3"/>
      <c r="I4726" s="3"/>
    </row>
    <row r="4727" spans="1:9" x14ac:dyDescent="0.2">
      <c r="A4727" s="3"/>
      <c r="G4727" s="3"/>
      <c r="H4727" s="3"/>
      <c r="I4727" s="3"/>
    </row>
    <row r="4728" spans="1:9" x14ac:dyDescent="0.2">
      <c r="A4728" s="3"/>
      <c r="G4728" s="3"/>
      <c r="H4728" s="3"/>
      <c r="I4728" s="3"/>
    </row>
    <row r="4729" spans="1:9" x14ac:dyDescent="0.2">
      <c r="A4729" s="3"/>
      <c r="G4729" s="3"/>
      <c r="H4729" s="3"/>
      <c r="I4729" s="3"/>
    </row>
    <row r="4730" spans="1:9" x14ac:dyDescent="0.2">
      <c r="A4730" s="3"/>
      <c r="G4730" s="3"/>
      <c r="H4730" s="3"/>
      <c r="I4730" s="3"/>
    </row>
    <row r="4731" spans="1:9" x14ac:dyDescent="0.2">
      <c r="A4731" s="3"/>
      <c r="G4731" s="3"/>
      <c r="H4731" s="3"/>
      <c r="I4731" s="3"/>
    </row>
    <row r="4732" spans="1:9" x14ac:dyDescent="0.2">
      <c r="A4732" s="3"/>
      <c r="G4732" s="3"/>
      <c r="H4732" s="3"/>
      <c r="I4732" s="3"/>
    </row>
    <row r="4733" spans="1:9" x14ac:dyDescent="0.2">
      <c r="A4733" s="3"/>
      <c r="G4733" s="3"/>
      <c r="H4733" s="3"/>
      <c r="I4733" s="3"/>
    </row>
    <row r="4734" spans="1:9" x14ac:dyDescent="0.2">
      <c r="A4734" s="3"/>
      <c r="G4734" s="3"/>
      <c r="H4734" s="3"/>
      <c r="I4734" s="3"/>
    </row>
    <row r="4735" spans="1:9" x14ac:dyDescent="0.2">
      <c r="A4735" s="3"/>
      <c r="G4735" s="3"/>
      <c r="H4735" s="3"/>
      <c r="I4735" s="3"/>
    </row>
    <row r="4736" spans="1:9" x14ac:dyDescent="0.2">
      <c r="A4736" s="3"/>
      <c r="G4736" s="3"/>
      <c r="H4736" s="3"/>
      <c r="I4736" s="3"/>
    </row>
    <row r="4737" spans="1:9" x14ac:dyDescent="0.2">
      <c r="A4737" s="3"/>
      <c r="G4737" s="3"/>
      <c r="H4737" s="3"/>
      <c r="I4737" s="3"/>
    </row>
    <row r="4738" spans="1:9" x14ac:dyDescent="0.2">
      <c r="A4738" s="3"/>
      <c r="G4738" s="3"/>
      <c r="H4738" s="3"/>
      <c r="I4738" s="3"/>
    </row>
    <row r="4739" spans="1:9" x14ac:dyDescent="0.2">
      <c r="A4739" s="3"/>
      <c r="G4739" s="3"/>
      <c r="H4739" s="3"/>
      <c r="I4739" s="3"/>
    </row>
    <row r="4740" spans="1:9" x14ac:dyDescent="0.2">
      <c r="A4740" s="3"/>
      <c r="G4740" s="3"/>
      <c r="H4740" s="3"/>
      <c r="I4740" s="3"/>
    </row>
    <row r="4741" spans="1:9" x14ac:dyDescent="0.2">
      <c r="A4741" s="3"/>
      <c r="G4741" s="3"/>
      <c r="H4741" s="3"/>
      <c r="I4741" s="3"/>
    </row>
    <row r="4742" spans="1:9" x14ac:dyDescent="0.2">
      <c r="A4742" s="3"/>
      <c r="G4742" s="3"/>
      <c r="H4742" s="3"/>
      <c r="I4742" s="3"/>
    </row>
    <row r="4743" spans="1:9" x14ac:dyDescent="0.2">
      <c r="A4743" s="3"/>
      <c r="G4743" s="3"/>
      <c r="H4743" s="3"/>
      <c r="I4743" s="3"/>
    </row>
    <row r="4744" spans="1:9" x14ac:dyDescent="0.2">
      <c r="A4744" s="3"/>
      <c r="G4744" s="3"/>
      <c r="H4744" s="3"/>
      <c r="I4744" s="3"/>
    </row>
    <row r="4745" spans="1:9" x14ac:dyDescent="0.2">
      <c r="A4745" s="3"/>
      <c r="G4745" s="3"/>
      <c r="H4745" s="3"/>
      <c r="I4745" s="3"/>
    </row>
    <row r="4746" spans="1:9" x14ac:dyDescent="0.2">
      <c r="A4746" s="3"/>
      <c r="G4746" s="3"/>
      <c r="H4746" s="3"/>
      <c r="I4746" s="3"/>
    </row>
    <row r="4747" spans="1:9" x14ac:dyDescent="0.2">
      <c r="A4747" s="3"/>
      <c r="G4747" s="3"/>
      <c r="H4747" s="3"/>
      <c r="I4747" s="3"/>
    </row>
    <row r="4748" spans="1:9" x14ac:dyDescent="0.2">
      <c r="A4748" s="3"/>
      <c r="G4748" s="3"/>
      <c r="H4748" s="3"/>
      <c r="I4748" s="3"/>
    </row>
    <row r="4749" spans="1:9" x14ac:dyDescent="0.2">
      <c r="A4749" s="3"/>
      <c r="G4749" s="3"/>
      <c r="H4749" s="3"/>
      <c r="I4749" s="3"/>
    </row>
    <row r="4750" spans="1:9" x14ac:dyDescent="0.2">
      <c r="A4750" s="3"/>
      <c r="G4750" s="3"/>
      <c r="H4750" s="3"/>
      <c r="I4750" s="3"/>
    </row>
    <row r="4751" spans="1:9" x14ac:dyDescent="0.2">
      <c r="A4751" s="3"/>
      <c r="G4751" s="3"/>
      <c r="H4751" s="3"/>
      <c r="I4751" s="3"/>
    </row>
    <row r="4752" spans="1:9" x14ac:dyDescent="0.2">
      <c r="A4752" s="3"/>
      <c r="G4752" s="3"/>
      <c r="H4752" s="3"/>
      <c r="I4752" s="3"/>
    </row>
    <row r="4753" spans="1:9" x14ac:dyDescent="0.2">
      <c r="A4753" s="3"/>
      <c r="G4753" s="3"/>
      <c r="H4753" s="3"/>
      <c r="I4753" s="3"/>
    </row>
    <row r="4754" spans="1:9" x14ac:dyDescent="0.2">
      <c r="A4754" s="3"/>
      <c r="G4754" s="3"/>
      <c r="H4754" s="3"/>
      <c r="I4754" s="3"/>
    </row>
    <row r="4755" spans="1:9" x14ac:dyDescent="0.2">
      <c r="A4755" s="3"/>
      <c r="G4755" s="3"/>
      <c r="H4755" s="3"/>
      <c r="I4755" s="3"/>
    </row>
    <row r="4756" spans="1:9" x14ac:dyDescent="0.2">
      <c r="A4756" s="3"/>
      <c r="G4756" s="3"/>
      <c r="H4756" s="3"/>
      <c r="I4756" s="3"/>
    </row>
    <row r="4757" spans="1:9" x14ac:dyDescent="0.2">
      <c r="A4757" s="3"/>
      <c r="G4757" s="3"/>
      <c r="H4757" s="3"/>
      <c r="I4757" s="3"/>
    </row>
    <row r="4758" spans="1:9" x14ac:dyDescent="0.2">
      <c r="A4758" s="3"/>
      <c r="G4758" s="3"/>
      <c r="H4758" s="3"/>
      <c r="I4758" s="3"/>
    </row>
    <row r="4759" spans="1:9" x14ac:dyDescent="0.2">
      <c r="A4759" s="3"/>
      <c r="G4759" s="3"/>
      <c r="H4759" s="3"/>
      <c r="I4759" s="3"/>
    </row>
    <row r="4760" spans="1:9" x14ac:dyDescent="0.2">
      <c r="A4760" s="3"/>
      <c r="G4760" s="3"/>
      <c r="H4760" s="3"/>
      <c r="I4760" s="3"/>
    </row>
    <row r="4761" spans="1:9" x14ac:dyDescent="0.2">
      <c r="A4761" s="3"/>
      <c r="G4761" s="3"/>
      <c r="H4761" s="3"/>
      <c r="I4761" s="3"/>
    </row>
    <row r="4762" spans="1:9" x14ac:dyDescent="0.2">
      <c r="A4762" s="3"/>
      <c r="G4762" s="3"/>
      <c r="H4762" s="3"/>
      <c r="I4762" s="3"/>
    </row>
    <row r="4763" spans="1:9" x14ac:dyDescent="0.2">
      <c r="A4763" s="3"/>
      <c r="G4763" s="3"/>
      <c r="H4763" s="3"/>
      <c r="I4763" s="3"/>
    </row>
    <row r="4764" spans="1:9" x14ac:dyDescent="0.2">
      <c r="A4764" s="3"/>
      <c r="G4764" s="3"/>
      <c r="H4764" s="3"/>
      <c r="I4764" s="3"/>
    </row>
    <row r="4765" spans="1:9" x14ac:dyDescent="0.2">
      <c r="A4765" s="3"/>
      <c r="G4765" s="3"/>
      <c r="H4765" s="3"/>
      <c r="I4765" s="3"/>
    </row>
    <row r="4766" spans="1:9" x14ac:dyDescent="0.2">
      <c r="A4766" s="3"/>
      <c r="G4766" s="3"/>
      <c r="H4766" s="3"/>
      <c r="I4766" s="3"/>
    </row>
    <row r="4767" spans="1:9" x14ac:dyDescent="0.2">
      <c r="A4767" s="3"/>
      <c r="G4767" s="3"/>
      <c r="H4767" s="3"/>
      <c r="I4767" s="3"/>
    </row>
    <row r="4768" spans="1:9" x14ac:dyDescent="0.2">
      <c r="A4768" s="3"/>
      <c r="G4768" s="3"/>
      <c r="H4768" s="3"/>
      <c r="I4768" s="3"/>
    </row>
    <row r="4769" spans="1:9" x14ac:dyDescent="0.2">
      <c r="A4769" s="3"/>
      <c r="G4769" s="3"/>
      <c r="H4769" s="3"/>
      <c r="I4769" s="3"/>
    </row>
    <row r="4770" spans="1:9" x14ac:dyDescent="0.2">
      <c r="A4770" s="3"/>
      <c r="G4770" s="3"/>
      <c r="H4770" s="3"/>
      <c r="I4770" s="3"/>
    </row>
    <row r="4771" spans="1:9" x14ac:dyDescent="0.2">
      <c r="A4771" s="3"/>
      <c r="G4771" s="3"/>
      <c r="H4771" s="3"/>
      <c r="I4771" s="3"/>
    </row>
    <row r="4772" spans="1:9" x14ac:dyDescent="0.2">
      <c r="A4772" s="3"/>
      <c r="G4772" s="3"/>
      <c r="H4772" s="3"/>
      <c r="I4772" s="3"/>
    </row>
    <row r="4773" spans="1:9" x14ac:dyDescent="0.2">
      <c r="A4773" s="3"/>
      <c r="G4773" s="3"/>
      <c r="H4773" s="3"/>
      <c r="I4773" s="3"/>
    </row>
    <row r="4774" spans="1:9" x14ac:dyDescent="0.2">
      <c r="A4774" s="3"/>
      <c r="G4774" s="3"/>
      <c r="H4774" s="3"/>
      <c r="I4774" s="3"/>
    </row>
    <row r="4775" spans="1:9" x14ac:dyDescent="0.2">
      <c r="A4775" s="3"/>
      <c r="G4775" s="3"/>
      <c r="H4775" s="3"/>
      <c r="I4775" s="3"/>
    </row>
    <row r="4776" spans="1:9" x14ac:dyDescent="0.2">
      <c r="A4776" s="3"/>
      <c r="G4776" s="3"/>
      <c r="H4776" s="3"/>
      <c r="I4776" s="3"/>
    </row>
    <row r="4777" spans="1:9" x14ac:dyDescent="0.2">
      <c r="A4777" s="3"/>
      <c r="G4777" s="3"/>
      <c r="H4777" s="3"/>
      <c r="I4777" s="3"/>
    </row>
    <row r="4778" spans="1:9" x14ac:dyDescent="0.2">
      <c r="A4778" s="3"/>
      <c r="G4778" s="3"/>
      <c r="H4778" s="3"/>
      <c r="I4778" s="3"/>
    </row>
    <row r="4779" spans="1:9" x14ac:dyDescent="0.2">
      <c r="A4779" s="3"/>
      <c r="G4779" s="3"/>
      <c r="H4779" s="3"/>
      <c r="I4779" s="3"/>
    </row>
    <row r="4780" spans="1:9" x14ac:dyDescent="0.2">
      <c r="A4780" s="3"/>
      <c r="G4780" s="3"/>
      <c r="H4780" s="3"/>
      <c r="I4780" s="3"/>
    </row>
    <row r="4781" spans="1:9" x14ac:dyDescent="0.2">
      <c r="A4781" s="3"/>
      <c r="G4781" s="3"/>
      <c r="H4781" s="3"/>
      <c r="I4781" s="3"/>
    </row>
    <row r="4782" spans="1:9" x14ac:dyDescent="0.2">
      <c r="A4782" s="3"/>
      <c r="G4782" s="3"/>
      <c r="H4782" s="3"/>
      <c r="I4782" s="3"/>
    </row>
    <row r="4783" spans="1:9" x14ac:dyDescent="0.2">
      <c r="A4783" s="3"/>
      <c r="G4783" s="3"/>
      <c r="H4783" s="3"/>
      <c r="I4783" s="3"/>
    </row>
    <row r="4784" spans="1:9" x14ac:dyDescent="0.2">
      <c r="A4784" s="3"/>
      <c r="G4784" s="3"/>
      <c r="H4784" s="3"/>
      <c r="I4784" s="3"/>
    </row>
    <row r="4785" spans="1:9" x14ac:dyDescent="0.2">
      <c r="A4785" s="3"/>
      <c r="G4785" s="3"/>
      <c r="H4785" s="3"/>
      <c r="I4785" s="3"/>
    </row>
    <row r="4786" spans="1:9" x14ac:dyDescent="0.2">
      <c r="A4786" s="3"/>
      <c r="G4786" s="3"/>
      <c r="H4786" s="3"/>
      <c r="I4786" s="3"/>
    </row>
    <row r="4787" spans="1:9" x14ac:dyDescent="0.2">
      <c r="A4787" s="3"/>
      <c r="G4787" s="3"/>
      <c r="H4787" s="3"/>
      <c r="I4787" s="3"/>
    </row>
    <row r="4788" spans="1:9" x14ac:dyDescent="0.2">
      <c r="A4788" s="3"/>
      <c r="G4788" s="3"/>
      <c r="H4788" s="3"/>
      <c r="I4788" s="3"/>
    </row>
    <row r="4789" spans="1:9" x14ac:dyDescent="0.2">
      <c r="A4789" s="3"/>
      <c r="G4789" s="3"/>
      <c r="H4789" s="3"/>
      <c r="I4789" s="3"/>
    </row>
    <row r="4790" spans="1:9" x14ac:dyDescent="0.2">
      <c r="A4790" s="3"/>
      <c r="G4790" s="3"/>
      <c r="H4790" s="3"/>
      <c r="I4790" s="3"/>
    </row>
    <row r="4791" spans="1:9" x14ac:dyDescent="0.2">
      <c r="A4791" s="3"/>
      <c r="G4791" s="3"/>
      <c r="H4791" s="3"/>
      <c r="I4791" s="3"/>
    </row>
    <row r="4792" spans="1:9" x14ac:dyDescent="0.2">
      <c r="A4792" s="3"/>
      <c r="G4792" s="3"/>
      <c r="H4792" s="3"/>
      <c r="I4792" s="3"/>
    </row>
    <row r="4793" spans="1:9" x14ac:dyDescent="0.2">
      <c r="A4793" s="3"/>
      <c r="G4793" s="3"/>
      <c r="H4793" s="3"/>
      <c r="I4793" s="3"/>
    </row>
    <row r="4794" spans="1:9" x14ac:dyDescent="0.2">
      <c r="A4794" s="3"/>
      <c r="G4794" s="3"/>
      <c r="H4794" s="3"/>
      <c r="I4794" s="3"/>
    </row>
    <row r="4795" spans="1:9" x14ac:dyDescent="0.2">
      <c r="A4795" s="3"/>
      <c r="G4795" s="3"/>
      <c r="H4795" s="3"/>
      <c r="I4795" s="3"/>
    </row>
    <row r="4796" spans="1:9" x14ac:dyDescent="0.2">
      <c r="A4796" s="3"/>
      <c r="G4796" s="3"/>
      <c r="H4796" s="3"/>
      <c r="I4796" s="3"/>
    </row>
    <row r="4797" spans="1:9" x14ac:dyDescent="0.2">
      <c r="A4797" s="3"/>
      <c r="G4797" s="3"/>
      <c r="H4797" s="3"/>
      <c r="I4797" s="3"/>
    </row>
    <row r="4798" spans="1:9" x14ac:dyDescent="0.2">
      <c r="A4798" s="3"/>
      <c r="G4798" s="3"/>
      <c r="H4798" s="3"/>
      <c r="I4798" s="3"/>
    </row>
    <row r="4799" spans="1:9" x14ac:dyDescent="0.2">
      <c r="A4799" s="3"/>
      <c r="G4799" s="3"/>
      <c r="H4799" s="3"/>
      <c r="I4799" s="3"/>
    </row>
    <row r="4800" spans="1:9" x14ac:dyDescent="0.2">
      <c r="A4800" s="3"/>
      <c r="G4800" s="3"/>
      <c r="H4800" s="3"/>
      <c r="I4800" s="3"/>
    </row>
    <row r="4801" spans="1:9" x14ac:dyDescent="0.2">
      <c r="A4801" s="3"/>
      <c r="G4801" s="3"/>
      <c r="H4801" s="3"/>
      <c r="I4801" s="3"/>
    </row>
    <row r="4802" spans="1:9" x14ac:dyDescent="0.2">
      <c r="A4802" s="3"/>
      <c r="G4802" s="3"/>
      <c r="H4802" s="3"/>
      <c r="I4802" s="3"/>
    </row>
    <row r="4803" spans="1:9" x14ac:dyDescent="0.2">
      <c r="A4803" s="3"/>
      <c r="G4803" s="3"/>
      <c r="H4803" s="3"/>
      <c r="I4803" s="3"/>
    </row>
    <row r="4804" spans="1:9" x14ac:dyDescent="0.2">
      <c r="A4804" s="3"/>
      <c r="G4804" s="3"/>
      <c r="H4804" s="3"/>
      <c r="I4804" s="3"/>
    </row>
    <row r="4805" spans="1:9" x14ac:dyDescent="0.2">
      <c r="A4805" s="3"/>
      <c r="G4805" s="3"/>
      <c r="H4805" s="3"/>
      <c r="I4805" s="3"/>
    </row>
    <row r="4806" spans="1:9" x14ac:dyDescent="0.2">
      <c r="A4806" s="3"/>
      <c r="G4806" s="3"/>
      <c r="H4806" s="3"/>
      <c r="I4806" s="3"/>
    </row>
    <row r="4807" spans="1:9" x14ac:dyDescent="0.2">
      <c r="A4807" s="3"/>
      <c r="G4807" s="3"/>
      <c r="H4807" s="3"/>
      <c r="I4807" s="3"/>
    </row>
    <row r="4808" spans="1:9" x14ac:dyDescent="0.2">
      <c r="A4808" s="3"/>
      <c r="G4808" s="3"/>
      <c r="H4808" s="3"/>
      <c r="I4808" s="3"/>
    </row>
    <row r="4809" spans="1:9" x14ac:dyDescent="0.2">
      <c r="A4809" s="3"/>
      <c r="G4809" s="3"/>
      <c r="H4809" s="3"/>
      <c r="I4809" s="3"/>
    </row>
    <row r="4810" spans="1:9" x14ac:dyDescent="0.2">
      <c r="A4810" s="3"/>
      <c r="G4810" s="3"/>
      <c r="H4810" s="3"/>
      <c r="I4810" s="3"/>
    </row>
    <row r="4811" spans="1:9" x14ac:dyDescent="0.2">
      <c r="A4811" s="3"/>
      <c r="G4811" s="3"/>
      <c r="H4811" s="3"/>
      <c r="I4811" s="3"/>
    </row>
    <row r="4812" spans="1:9" x14ac:dyDescent="0.2">
      <c r="A4812" s="3"/>
      <c r="G4812" s="3"/>
      <c r="H4812" s="3"/>
      <c r="I4812" s="3"/>
    </row>
    <row r="4813" spans="1:9" x14ac:dyDescent="0.2">
      <c r="A4813" s="3"/>
      <c r="G4813" s="3"/>
      <c r="H4813" s="3"/>
      <c r="I4813" s="3"/>
    </row>
    <row r="4814" spans="1:9" x14ac:dyDescent="0.2">
      <c r="A4814" s="3"/>
      <c r="G4814" s="3"/>
      <c r="H4814" s="3"/>
      <c r="I4814" s="3"/>
    </row>
    <row r="4815" spans="1:9" x14ac:dyDescent="0.2">
      <c r="A4815" s="3"/>
      <c r="G4815" s="3"/>
      <c r="H4815" s="3"/>
      <c r="I4815" s="3"/>
    </row>
    <row r="4816" spans="1:9" x14ac:dyDescent="0.2">
      <c r="A4816" s="3"/>
      <c r="G4816" s="3"/>
      <c r="H4816" s="3"/>
      <c r="I4816" s="3"/>
    </row>
    <row r="4817" spans="1:9" x14ac:dyDescent="0.2">
      <c r="A4817" s="3"/>
      <c r="G4817" s="3"/>
      <c r="H4817" s="3"/>
      <c r="I4817" s="3"/>
    </row>
    <row r="4818" spans="1:9" x14ac:dyDescent="0.2">
      <c r="A4818" s="3"/>
      <c r="G4818" s="3"/>
      <c r="H4818" s="3"/>
      <c r="I4818" s="3"/>
    </row>
    <row r="4819" spans="1:9" x14ac:dyDescent="0.2">
      <c r="A4819" s="3"/>
      <c r="G4819" s="3"/>
      <c r="H4819" s="3"/>
      <c r="I4819" s="3"/>
    </row>
    <row r="4820" spans="1:9" x14ac:dyDescent="0.2">
      <c r="A4820" s="3"/>
      <c r="G4820" s="3"/>
      <c r="H4820" s="3"/>
      <c r="I4820" s="3"/>
    </row>
    <row r="4821" spans="1:9" x14ac:dyDescent="0.2">
      <c r="A4821" s="3"/>
      <c r="G4821" s="3"/>
      <c r="H4821" s="3"/>
      <c r="I4821" s="3"/>
    </row>
    <row r="4822" spans="1:9" x14ac:dyDescent="0.2">
      <c r="A4822" s="3"/>
      <c r="G4822" s="3"/>
      <c r="H4822" s="3"/>
      <c r="I4822" s="3"/>
    </row>
    <row r="4823" spans="1:9" x14ac:dyDescent="0.2">
      <c r="A4823" s="3"/>
      <c r="G4823" s="3"/>
      <c r="H4823" s="3"/>
      <c r="I4823" s="3"/>
    </row>
    <row r="4824" spans="1:9" x14ac:dyDescent="0.2">
      <c r="A4824" s="3"/>
      <c r="G4824" s="3"/>
      <c r="H4824" s="3"/>
      <c r="I4824" s="3"/>
    </row>
    <row r="4825" spans="1:9" x14ac:dyDescent="0.2">
      <c r="A4825" s="3"/>
      <c r="G4825" s="3"/>
      <c r="H4825" s="3"/>
      <c r="I4825" s="3"/>
    </row>
    <row r="4826" spans="1:9" x14ac:dyDescent="0.2">
      <c r="A4826" s="3"/>
      <c r="G4826" s="3"/>
      <c r="H4826" s="3"/>
      <c r="I4826" s="3"/>
    </row>
    <row r="4827" spans="1:9" x14ac:dyDescent="0.2">
      <c r="A4827" s="3"/>
      <c r="G4827" s="3"/>
      <c r="H4827" s="3"/>
      <c r="I4827" s="3"/>
    </row>
    <row r="4828" spans="1:9" x14ac:dyDescent="0.2">
      <c r="A4828" s="3"/>
      <c r="G4828" s="3"/>
      <c r="H4828" s="3"/>
      <c r="I4828" s="3"/>
    </row>
    <row r="4829" spans="1:9" x14ac:dyDescent="0.2">
      <c r="A4829" s="3"/>
      <c r="G4829" s="3"/>
      <c r="H4829" s="3"/>
      <c r="I4829" s="3"/>
    </row>
    <row r="4830" spans="1:9" x14ac:dyDescent="0.2">
      <c r="A4830" s="3"/>
      <c r="G4830" s="3"/>
      <c r="H4830" s="3"/>
      <c r="I4830" s="3"/>
    </row>
    <row r="4831" spans="1:9" x14ac:dyDescent="0.2">
      <c r="A4831" s="3"/>
      <c r="G4831" s="3"/>
      <c r="H4831" s="3"/>
      <c r="I4831" s="3"/>
    </row>
    <row r="4832" spans="1:9" x14ac:dyDescent="0.2">
      <c r="A4832" s="3"/>
      <c r="G4832" s="3"/>
      <c r="H4832" s="3"/>
      <c r="I4832" s="3"/>
    </row>
    <row r="4833" spans="1:9" x14ac:dyDescent="0.2">
      <c r="A4833" s="3"/>
      <c r="G4833" s="3"/>
      <c r="H4833" s="3"/>
      <c r="I4833" s="3"/>
    </row>
    <row r="4834" spans="1:9" x14ac:dyDescent="0.2">
      <c r="A4834" s="3"/>
      <c r="G4834" s="3"/>
      <c r="H4834" s="3"/>
      <c r="I4834" s="3"/>
    </row>
    <row r="4835" spans="1:9" x14ac:dyDescent="0.2">
      <c r="A4835" s="3"/>
      <c r="G4835" s="3"/>
      <c r="H4835" s="3"/>
      <c r="I4835" s="3"/>
    </row>
    <row r="4836" spans="1:9" x14ac:dyDescent="0.2">
      <c r="A4836" s="3"/>
      <c r="G4836" s="3"/>
      <c r="H4836" s="3"/>
      <c r="I4836" s="3"/>
    </row>
    <row r="4837" spans="1:9" x14ac:dyDescent="0.2">
      <c r="A4837" s="3"/>
      <c r="G4837" s="3"/>
      <c r="H4837" s="3"/>
      <c r="I4837" s="3"/>
    </row>
    <row r="4838" spans="1:9" x14ac:dyDescent="0.2">
      <c r="A4838" s="3"/>
      <c r="G4838" s="3"/>
      <c r="H4838" s="3"/>
      <c r="I4838" s="3"/>
    </row>
    <row r="4839" spans="1:9" x14ac:dyDescent="0.2">
      <c r="A4839" s="3"/>
      <c r="G4839" s="3"/>
      <c r="H4839" s="3"/>
      <c r="I4839" s="3"/>
    </row>
    <row r="4840" spans="1:9" x14ac:dyDescent="0.2">
      <c r="A4840" s="3"/>
      <c r="G4840" s="3"/>
      <c r="H4840" s="3"/>
      <c r="I4840" s="3"/>
    </row>
    <row r="4841" spans="1:9" x14ac:dyDescent="0.2">
      <c r="A4841" s="3"/>
      <c r="G4841" s="3"/>
      <c r="H4841" s="3"/>
      <c r="I4841" s="3"/>
    </row>
    <row r="4842" spans="1:9" x14ac:dyDescent="0.2">
      <c r="A4842" s="3"/>
      <c r="G4842" s="3"/>
      <c r="H4842" s="3"/>
      <c r="I4842" s="3"/>
    </row>
    <row r="4843" spans="1:9" x14ac:dyDescent="0.2">
      <c r="A4843" s="3"/>
      <c r="G4843" s="3"/>
      <c r="H4843" s="3"/>
      <c r="I4843" s="3"/>
    </row>
    <row r="4844" spans="1:9" x14ac:dyDescent="0.2">
      <c r="A4844" s="3"/>
      <c r="G4844" s="3"/>
      <c r="H4844" s="3"/>
      <c r="I4844" s="3"/>
    </row>
    <row r="4845" spans="1:9" x14ac:dyDescent="0.2">
      <c r="A4845" s="3"/>
      <c r="G4845" s="3"/>
      <c r="H4845" s="3"/>
      <c r="I4845" s="3"/>
    </row>
    <row r="4846" spans="1:9" x14ac:dyDescent="0.2">
      <c r="A4846" s="3"/>
      <c r="G4846" s="3"/>
      <c r="H4846" s="3"/>
      <c r="I4846" s="3"/>
    </row>
    <row r="4847" spans="1:9" x14ac:dyDescent="0.2">
      <c r="A4847" s="3"/>
      <c r="G4847" s="3"/>
      <c r="H4847" s="3"/>
      <c r="I4847" s="3"/>
    </row>
    <row r="4848" spans="1:9" x14ac:dyDescent="0.2">
      <c r="A4848" s="3"/>
      <c r="G4848" s="3"/>
      <c r="H4848" s="3"/>
      <c r="I4848" s="3"/>
    </row>
    <row r="4849" spans="1:9" x14ac:dyDescent="0.2">
      <c r="A4849" s="3"/>
      <c r="G4849" s="3"/>
      <c r="H4849" s="3"/>
      <c r="I4849" s="3"/>
    </row>
    <row r="4850" spans="1:9" x14ac:dyDescent="0.2">
      <c r="A4850" s="3"/>
      <c r="G4850" s="3"/>
      <c r="H4850" s="3"/>
      <c r="I4850" s="3"/>
    </row>
    <row r="4851" spans="1:9" x14ac:dyDescent="0.2">
      <c r="A4851" s="3"/>
      <c r="G4851" s="3"/>
      <c r="H4851" s="3"/>
      <c r="I4851" s="3"/>
    </row>
    <row r="4852" spans="1:9" x14ac:dyDescent="0.2">
      <c r="A4852" s="3"/>
      <c r="G4852" s="3"/>
      <c r="H4852" s="3"/>
      <c r="I4852" s="3"/>
    </row>
    <row r="4853" spans="1:9" x14ac:dyDescent="0.2">
      <c r="A4853" s="3"/>
      <c r="G4853" s="3"/>
      <c r="H4853" s="3"/>
      <c r="I4853" s="3"/>
    </row>
    <row r="4854" spans="1:9" x14ac:dyDescent="0.2">
      <c r="A4854" s="3"/>
      <c r="G4854" s="3"/>
      <c r="H4854" s="3"/>
      <c r="I4854" s="3"/>
    </row>
    <row r="4855" spans="1:9" x14ac:dyDescent="0.2">
      <c r="A4855" s="3"/>
      <c r="G4855" s="3"/>
      <c r="H4855" s="3"/>
      <c r="I4855" s="3"/>
    </row>
    <row r="4856" spans="1:9" x14ac:dyDescent="0.2">
      <c r="A4856" s="3"/>
      <c r="G4856" s="3"/>
      <c r="H4856" s="3"/>
      <c r="I4856" s="3"/>
    </row>
    <row r="4857" spans="1:9" x14ac:dyDescent="0.2">
      <c r="A4857" s="3"/>
      <c r="G4857" s="3"/>
      <c r="H4857" s="3"/>
      <c r="I4857" s="3"/>
    </row>
    <row r="4858" spans="1:9" x14ac:dyDescent="0.2">
      <c r="A4858" s="3"/>
      <c r="G4858" s="3"/>
      <c r="H4858" s="3"/>
      <c r="I4858" s="3"/>
    </row>
    <row r="4859" spans="1:9" x14ac:dyDescent="0.2">
      <c r="A4859" s="3"/>
      <c r="G4859" s="3"/>
      <c r="H4859" s="3"/>
      <c r="I4859" s="3"/>
    </row>
    <row r="4860" spans="1:9" x14ac:dyDescent="0.2">
      <c r="A4860" s="3"/>
      <c r="G4860" s="3"/>
      <c r="H4860" s="3"/>
      <c r="I4860" s="3"/>
    </row>
    <row r="4861" spans="1:9" x14ac:dyDescent="0.2">
      <c r="A4861" s="3"/>
      <c r="G4861" s="3"/>
      <c r="H4861" s="3"/>
      <c r="I4861" s="3"/>
    </row>
    <row r="4862" spans="1:9" x14ac:dyDescent="0.2">
      <c r="A4862" s="3"/>
      <c r="G4862" s="3"/>
      <c r="H4862" s="3"/>
      <c r="I4862" s="3"/>
    </row>
    <row r="4863" spans="1:9" x14ac:dyDescent="0.2">
      <c r="A4863" s="3"/>
      <c r="G4863" s="3"/>
      <c r="H4863" s="3"/>
      <c r="I4863" s="3"/>
    </row>
    <row r="4864" spans="1:9" x14ac:dyDescent="0.2">
      <c r="A4864" s="3"/>
      <c r="G4864" s="3"/>
      <c r="H4864" s="3"/>
      <c r="I4864" s="3"/>
    </row>
    <row r="4865" spans="1:9" x14ac:dyDescent="0.2">
      <c r="A4865" s="3"/>
      <c r="G4865" s="3"/>
      <c r="H4865" s="3"/>
      <c r="I4865" s="3"/>
    </row>
    <row r="4866" spans="1:9" x14ac:dyDescent="0.2">
      <c r="A4866" s="3"/>
      <c r="G4866" s="3"/>
      <c r="H4866" s="3"/>
      <c r="I4866" s="3"/>
    </row>
    <row r="4867" spans="1:9" x14ac:dyDescent="0.2">
      <c r="A4867" s="3"/>
      <c r="G4867" s="3"/>
      <c r="H4867" s="3"/>
      <c r="I4867" s="3"/>
    </row>
    <row r="4868" spans="1:9" x14ac:dyDescent="0.2">
      <c r="A4868" s="3"/>
      <c r="G4868" s="3"/>
      <c r="H4868" s="3"/>
      <c r="I4868" s="3"/>
    </row>
    <row r="4869" spans="1:9" x14ac:dyDescent="0.2">
      <c r="A4869" s="3"/>
      <c r="G4869" s="3"/>
      <c r="H4869" s="3"/>
      <c r="I4869" s="3"/>
    </row>
    <row r="4870" spans="1:9" x14ac:dyDescent="0.2">
      <c r="A4870" s="3"/>
      <c r="G4870" s="3"/>
      <c r="H4870" s="3"/>
      <c r="I4870" s="3"/>
    </row>
    <row r="4871" spans="1:9" x14ac:dyDescent="0.2">
      <c r="A4871" s="3"/>
      <c r="G4871" s="3"/>
      <c r="H4871" s="3"/>
      <c r="I4871" s="3"/>
    </row>
    <row r="4872" spans="1:9" x14ac:dyDescent="0.2">
      <c r="A4872" s="3"/>
      <c r="G4872" s="3"/>
      <c r="H4872" s="3"/>
      <c r="I4872" s="3"/>
    </row>
    <row r="4873" spans="1:9" x14ac:dyDescent="0.2">
      <c r="A4873" s="3"/>
      <c r="G4873" s="3"/>
      <c r="H4873" s="3"/>
      <c r="I4873" s="3"/>
    </row>
    <row r="4874" spans="1:9" x14ac:dyDescent="0.2">
      <c r="A4874" s="3"/>
      <c r="G4874" s="3"/>
      <c r="H4874" s="3"/>
      <c r="I4874" s="3"/>
    </row>
    <row r="4875" spans="1:9" x14ac:dyDescent="0.2">
      <c r="A4875" s="3"/>
      <c r="G4875" s="3"/>
      <c r="H4875" s="3"/>
      <c r="I4875" s="3"/>
    </row>
    <row r="4876" spans="1:9" x14ac:dyDescent="0.2">
      <c r="A4876" s="3"/>
      <c r="G4876" s="3"/>
      <c r="H4876" s="3"/>
      <c r="I4876" s="3"/>
    </row>
    <row r="4877" spans="1:9" x14ac:dyDescent="0.2">
      <c r="A4877" s="3"/>
      <c r="G4877" s="3"/>
      <c r="H4877" s="3"/>
      <c r="I4877" s="3"/>
    </row>
    <row r="4878" spans="1:9" x14ac:dyDescent="0.2">
      <c r="A4878" s="3"/>
      <c r="G4878" s="3"/>
      <c r="H4878" s="3"/>
      <c r="I4878" s="3"/>
    </row>
    <row r="4879" spans="1:9" x14ac:dyDescent="0.2">
      <c r="A4879" s="3"/>
      <c r="G4879" s="3"/>
      <c r="H4879" s="3"/>
      <c r="I4879" s="3"/>
    </row>
    <row r="4880" spans="1:9" x14ac:dyDescent="0.2">
      <c r="A4880" s="3"/>
      <c r="G4880" s="3"/>
      <c r="H4880" s="3"/>
      <c r="I4880" s="3"/>
    </row>
    <row r="4881" spans="1:9" x14ac:dyDescent="0.2">
      <c r="A4881" s="3"/>
      <c r="G4881" s="3"/>
      <c r="H4881" s="3"/>
      <c r="I4881" s="3"/>
    </row>
    <row r="4882" spans="1:9" x14ac:dyDescent="0.2">
      <c r="A4882" s="3"/>
      <c r="G4882" s="3"/>
      <c r="H4882" s="3"/>
      <c r="I4882" s="3"/>
    </row>
    <row r="4883" spans="1:9" x14ac:dyDescent="0.2">
      <c r="A4883" s="3"/>
      <c r="G4883" s="3"/>
      <c r="H4883" s="3"/>
      <c r="I4883" s="3"/>
    </row>
    <row r="4884" spans="1:9" x14ac:dyDescent="0.2">
      <c r="A4884" s="3"/>
      <c r="G4884" s="3"/>
      <c r="H4884" s="3"/>
      <c r="I4884" s="3"/>
    </row>
    <row r="4885" spans="1:9" x14ac:dyDescent="0.2">
      <c r="A4885" s="3"/>
      <c r="G4885" s="3"/>
      <c r="H4885" s="3"/>
      <c r="I4885" s="3"/>
    </row>
    <row r="4886" spans="1:9" x14ac:dyDescent="0.2">
      <c r="A4886" s="3"/>
      <c r="G4886" s="3"/>
      <c r="H4886" s="3"/>
      <c r="I4886" s="3"/>
    </row>
    <row r="4887" spans="1:9" x14ac:dyDescent="0.2">
      <c r="A4887" s="3"/>
      <c r="G4887" s="3"/>
      <c r="H4887" s="3"/>
      <c r="I4887" s="3"/>
    </row>
    <row r="4888" spans="1:9" x14ac:dyDescent="0.2">
      <c r="A4888" s="3"/>
      <c r="G4888" s="3"/>
      <c r="H4888" s="3"/>
      <c r="I4888" s="3"/>
    </row>
    <row r="4889" spans="1:9" x14ac:dyDescent="0.2">
      <c r="A4889" s="3"/>
      <c r="G4889" s="3"/>
      <c r="H4889" s="3"/>
      <c r="I4889" s="3"/>
    </row>
    <row r="4890" spans="1:9" x14ac:dyDescent="0.2">
      <c r="A4890" s="3"/>
      <c r="G4890" s="3"/>
      <c r="H4890" s="3"/>
      <c r="I4890" s="3"/>
    </row>
    <row r="4891" spans="1:9" x14ac:dyDescent="0.2">
      <c r="A4891" s="3"/>
      <c r="G4891" s="3"/>
      <c r="H4891" s="3"/>
      <c r="I4891" s="3"/>
    </row>
    <row r="4892" spans="1:9" x14ac:dyDescent="0.2">
      <c r="A4892" s="3"/>
      <c r="G4892" s="3"/>
      <c r="H4892" s="3"/>
      <c r="I4892" s="3"/>
    </row>
    <row r="4893" spans="1:9" x14ac:dyDescent="0.2">
      <c r="A4893" s="3"/>
      <c r="G4893" s="3"/>
      <c r="H4893" s="3"/>
      <c r="I4893" s="3"/>
    </row>
    <row r="4894" spans="1:9" x14ac:dyDescent="0.2">
      <c r="A4894" s="3"/>
      <c r="G4894" s="3"/>
      <c r="H4894" s="3"/>
      <c r="I4894" s="3"/>
    </row>
    <row r="4895" spans="1:9" x14ac:dyDescent="0.2">
      <c r="A4895" s="3"/>
      <c r="G4895" s="3"/>
      <c r="H4895" s="3"/>
      <c r="I4895" s="3"/>
    </row>
    <row r="4896" spans="1:9" x14ac:dyDescent="0.2">
      <c r="A4896" s="3"/>
      <c r="G4896" s="3"/>
      <c r="H4896" s="3"/>
      <c r="I4896" s="3"/>
    </row>
    <row r="4897" spans="1:9" x14ac:dyDescent="0.2">
      <c r="A4897" s="3"/>
      <c r="G4897" s="3"/>
      <c r="H4897" s="3"/>
      <c r="I4897" s="3"/>
    </row>
    <row r="4898" spans="1:9" x14ac:dyDescent="0.2">
      <c r="A4898" s="3"/>
      <c r="G4898" s="3"/>
      <c r="H4898" s="3"/>
      <c r="I4898" s="3"/>
    </row>
    <row r="4899" spans="1:9" x14ac:dyDescent="0.2">
      <c r="A4899" s="3"/>
      <c r="G4899" s="3"/>
      <c r="H4899" s="3"/>
      <c r="I4899" s="3"/>
    </row>
    <row r="4900" spans="1:9" x14ac:dyDescent="0.2">
      <c r="A4900" s="3"/>
      <c r="G4900" s="3"/>
      <c r="H4900" s="3"/>
      <c r="I4900" s="3"/>
    </row>
    <row r="4901" spans="1:9" x14ac:dyDescent="0.2">
      <c r="A4901" s="3"/>
      <c r="G4901" s="3"/>
      <c r="H4901" s="3"/>
      <c r="I4901" s="3"/>
    </row>
    <row r="4902" spans="1:9" x14ac:dyDescent="0.2">
      <c r="A4902" s="3"/>
      <c r="G4902" s="3"/>
      <c r="H4902" s="3"/>
      <c r="I4902" s="3"/>
    </row>
    <row r="4903" spans="1:9" x14ac:dyDescent="0.2">
      <c r="A4903" s="3"/>
      <c r="G4903" s="3"/>
      <c r="H4903" s="3"/>
      <c r="I4903" s="3"/>
    </row>
    <row r="4904" spans="1:9" x14ac:dyDescent="0.2">
      <c r="A4904" s="3"/>
      <c r="G4904" s="3"/>
      <c r="H4904" s="3"/>
      <c r="I4904" s="3"/>
    </row>
    <row r="4905" spans="1:9" x14ac:dyDescent="0.2">
      <c r="A4905" s="3"/>
      <c r="G4905" s="3"/>
      <c r="H4905" s="3"/>
      <c r="I4905" s="3"/>
    </row>
    <row r="4906" spans="1:9" x14ac:dyDescent="0.2">
      <c r="A4906" s="3"/>
      <c r="G4906" s="3"/>
      <c r="H4906" s="3"/>
      <c r="I4906" s="3"/>
    </row>
    <row r="4907" spans="1:9" x14ac:dyDescent="0.2">
      <c r="A4907" s="3"/>
      <c r="G4907" s="3"/>
      <c r="H4907" s="3"/>
      <c r="I4907" s="3"/>
    </row>
    <row r="4908" spans="1:9" x14ac:dyDescent="0.2">
      <c r="A4908" s="3"/>
      <c r="G4908" s="3"/>
      <c r="H4908" s="3"/>
      <c r="I4908" s="3"/>
    </row>
    <row r="4909" spans="1:9" x14ac:dyDescent="0.2">
      <c r="A4909" s="3"/>
      <c r="G4909" s="3"/>
      <c r="H4909" s="3"/>
      <c r="I4909" s="3"/>
    </row>
    <row r="4910" spans="1:9" x14ac:dyDescent="0.2">
      <c r="A4910" s="3"/>
      <c r="G4910" s="3"/>
      <c r="H4910" s="3"/>
      <c r="I4910" s="3"/>
    </row>
    <row r="4911" spans="1:9" x14ac:dyDescent="0.2">
      <c r="A4911" s="3"/>
      <c r="G4911" s="3"/>
      <c r="H4911" s="3"/>
      <c r="I4911" s="3"/>
    </row>
    <row r="4912" spans="1:9" x14ac:dyDescent="0.2">
      <c r="A4912" s="3"/>
      <c r="G4912" s="3"/>
      <c r="H4912" s="3"/>
      <c r="I4912" s="3"/>
    </row>
    <row r="4913" spans="1:9" x14ac:dyDescent="0.2">
      <c r="A4913" s="3"/>
      <c r="G4913" s="3"/>
      <c r="H4913" s="3"/>
      <c r="I4913" s="3"/>
    </row>
    <row r="4914" spans="1:9" x14ac:dyDescent="0.2">
      <c r="A4914" s="3"/>
      <c r="G4914" s="3"/>
      <c r="H4914" s="3"/>
      <c r="I4914" s="3"/>
    </row>
    <row r="4915" spans="1:9" x14ac:dyDescent="0.2">
      <c r="A4915" s="3"/>
      <c r="G4915" s="3"/>
      <c r="H4915" s="3"/>
      <c r="I4915" s="3"/>
    </row>
    <row r="4916" spans="1:9" x14ac:dyDescent="0.2">
      <c r="A4916" s="3"/>
      <c r="G4916" s="3"/>
      <c r="H4916" s="3"/>
      <c r="I4916" s="3"/>
    </row>
    <row r="4917" spans="1:9" x14ac:dyDescent="0.2">
      <c r="A4917" s="3"/>
      <c r="G4917" s="3"/>
      <c r="H4917" s="3"/>
      <c r="I4917" s="3"/>
    </row>
    <row r="4918" spans="1:9" x14ac:dyDescent="0.2">
      <c r="A4918" s="3"/>
      <c r="G4918" s="3"/>
      <c r="H4918" s="3"/>
      <c r="I4918" s="3"/>
    </row>
    <row r="4919" spans="1:9" x14ac:dyDescent="0.2">
      <c r="A4919" s="3"/>
      <c r="G4919" s="3"/>
      <c r="H4919" s="3"/>
      <c r="I4919" s="3"/>
    </row>
    <row r="4920" spans="1:9" x14ac:dyDescent="0.2">
      <c r="A4920" s="3"/>
      <c r="G4920" s="3"/>
      <c r="H4920" s="3"/>
      <c r="I4920" s="3"/>
    </row>
    <row r="4921" spans="1:9" x14ac:dyDescent="0.2">
      <c r="A4921" s="3"/>
      <c r="G4921" s="3"/>
      <c r="H4921" s="3"/>
      <c r="I4921" s="3"/>
    </row>
    <row r="4922" spans="1:9" x14ac:dyDescent="0.2">
      <c r="A4922" s="3"/>
      <c r="G4922" s="3"/>
      <c r="H4922" s="3"/>
      <c r="I4922" s="3"/>
    </row>
    <row r="4923" spans="1:9" x14ac:dyDescent="0.2">
      <c r="A4923" s="3"/>
      <c r="G4923" s="3"/>
      <c r="H4923" s="3"/>
      <c r="I4923" s="3"/>
    </row>
    <row r="4924" spans="1:9" x14ac:dyDescent="0.2">
      <c r="A4924" s="3"/>
      <c r="G4924" s="3"/>
      <c r="H4924" s="3"/>
      <c r="I4924" s="3"/>
    </row>
    <row r="4925" spans="1:9" x14ac:dyDescent="0.2">
      <c r="A4925" s="3"/>
      <c r="G4925" s="3"/>
      <c r="H4925" s="3"/>
      <c r="I4925" s="3"/>
    </row>
    <row r="4926" spans="1:9" x14ac:dyDescent="0.2">
      <c r="A4926" s="3"/>
      <c r="G4926" s="3"/>
      <c r="H4926" s="3"/>
      <c r="I4926" s="3"/>
    </row>
    <row r="4927" spans="1:9" x14ac:dyDescent="0.2">
      <c r="A4927" s="3"/>
      <c r="G4927" s="3"/>
      <c r="H4927" s="3"/>
      <c r="I4927" s="3"/>
    </row>
    <row r="4928" spans="1:9" x14ac:dyDescent="0.2">
      <c r="A4928" s="3"/>
      <c r="G4928" s="3"/>
      <c r="H4928" s="3"/>
      <c r="I4928" s="3"/>
    </row>
    <row r="4929" spans="1:9" x14ac:dyDescent="0.2">
      <c r="A4929" s="3"/>
      <c r="G4929" s="3"/>
      <c r="H4929" s="3"/>
      <c r="I4929" s="3"/>
    </row>
    <row r="4930" spans="1:9" x14ac:dyDescent="0.2">
      <c r="A4930" s="3"/>
      <c r="G4930" s="3"/>
      <c r="H4930" s="3"/>
      <c r="I4930" s="3"/>
    </row>
    <row r="4931" spans="1:9" x14ac:dyDescent="0.2">
      <c r="A4931" s="3"/>
      <c r="G4931" s="3"/>
      <c r="H4931" s="3"/>
      <c r="I4931" s="3"/>
    </row>
    <row r="4932" spans="1:9" x14ac:dyDescent="0.2">
      <c r="A4932" s="3"/>
      <c r="G4932" s="3"/>
      <c r="H4932" s="3"/>
      <c r="I4932" s="3"/>
    </row>
    <row r="4933" spans="1:9" x14ac:dyDescent="0.2">
      <c r="A4933" s="3"/>
      <c r="G4933" s="3"/>
      <c r="H4933" s="3"/>
      <c r="I4933" s="3"/>
    </row>
    <row r="4934" spans="1:9" x14ac:dyDescent="0.2">
      <c r="A4934" s="3"/>
      <c r="G4934" s="3"/>
      <c r="H4934" s="3"/>
      <c r="I4934" s="3"/>
    </row>
    <row r="4935" spans="1:9" x14ac:dyDescent="0.2">
      <c r="A4935" s="3"/>
      <c r="G4935" s="3"/>
      <c r="H4935" s="3"/>
      <c r="I4935" s="3"/>
    </row>
    <row r="4936" spans="1:9" x14ac:dyDescent="0.2">
      <c r="A4936" s="3"/>
      <c r="G4936" s="3"/>
      <c r="H4936" s="3"/>
      <c r="I4936" s="3"/>
    </row>
    <row r="4937" spans="1:9" x14ac:dyDescent="0.2">
      <c r="A4937" s="3"/>
      <c r="G4937" s="3"/>
      <c r="H4937" s="3"/>
      <c r="I4937" s="3"/>
    </row>
    <row r="4938" spans="1:9" x14ac:dyDescent="0.2">
      <c r="A4938" s="3"/>
      <c r="G4938" s="3"/>
      <c r="H4938" s="3"/>
      <c r="I4938" s="3"/>
    </row>
    <row r="4939" spans="1:9" x14ac:dyDescent="0.2">
      <c r="A4939" s="3"/>
      <c r="G4939" s="3"/>
      <c r="H4939" s="3"/>
      <c r="I4939" s="3"/>
    </row>
    <row r="4940" spans="1:9" x14ac:dyDescent="0.2">
      <c r="A4940" s="3"/>
      <c r="G4940" s="3"/>
      <c r="H4940" s="3"/>
      <c r="I4940" s="3"/>
    </row>
    <row r="4941" spans="1:9" x14ac:dyDescent="0.2">
      <c r="A4941" s="3"/>
      <c r="G4941" s="3"/>
      <c r="H4941" s="3"/>
      <c r="I4941" s="3"/>
    </row>
    <row r="4942" spans="1:9" x14ac:dyDescent="0.2">
      <c r="A4942" s="3"/>
      <c r="G4942" s="3"/>
      <c r="H4942" s="3"/>
      <c r="I4942" s="3"/>
    </row>
    <row r="4943" spans="1:9" x14ac:dyDescent="0.2">
      <c r="A4943" s="3"/>
      <c r="G4943" s="3"/>
      <c r="H4943" s="3"/>
      <c r="I4943" s="3"/>
    </row>
    <row r="4944" spans="1:9" x14ac:dyDescent="0.2">
      <c r="A4944" s="3"/>
      <c r="G4944" s="3"/>
      <c r="H4944" s="3"/>
      <c r="I4944" s="3"/>
    </row>
    <row r="4945" spans="1:9" x14ac:dyDescent="0.2">
      <c r="A4945" s="3"/>
      <c r="G4945" s="3"/>
      <c r="H4945" s="3"/>
      <c r="I4945" s="3"/>
    </row>
    <row r="4946" spans="1:9" x14ac:dyDescent="0.2">
      <c r="A4946" s="3"/>
      <c r="G4946" s="3"/>
      <c r="H4946" s="3"/>
      <c r="I4946" s="3"/>
    </row>
    <row r="4947" spans="1:9" x14ac:dyDescent="0.2">
      <c r="A4947" s="3"/>
      <c r="G4947" s="3"/>
      <c r="H4947" s="3"/>
      <c r="I4947" s="3"/>
    </row>
    <row r="4948" spans="1:9" x14ac:dyDescent="0.2">
      <c r="A4948" s="3"/>
      <c r="G4948" s="3"/>
      <c r="H4948" s="3"/>
      <c r="I4948" s="3"/>
    </row>
    <row r="4949" spans="1:9" x14ac:dyDescent="0.2">
      <c r="A4949" s="3"/>
      <c r="G4949" s="3"/>
      <c r="H4949" s="3"/>
      <c r="I4949" s="3"/>
    </row>
    <row r="4950" spans="1:9" x14ac:dyDescent="0.2">
      <c r="A4950" s="3"/>
      <c r="G4950" s="3"/>
      <c r="H4950" s="3"/>
      <c r="I4950" s="3"/>
    </row>
    <row r="4951" spans="1:9" x14ac:dyDescent="0.2">
      <c r="A4951" s="3"/>
      <c r="G4951" s="3"/>
      <c r="H4951" s="3"/>
      <c r="I4951" s="3"/>
    </row>
    <row r="4952" spans="1:9" x14ac:dyDescent="0.2">
      <c r="A4952" s="3"/>
      <c r="G4952" s="3"/>
      <c r="H4952" s="3"/>
      <c r="I4952" s="3"/>
    </row>
    <row r="4953" spans="1:9" x14ac:dyDescent="0.2">
      <c r="A4953" s="3"/>
      <c r="G4953" s="3"/>
      <c r="H4953" s="3"/>
      <c r="I4953" s="3"/>
    </row>
    <row r="4954" spans="1:9" x14ac:dyDescent="0.2">
      <c r="A4954" s="3"/>
      <c r="G4954" s="3"/>
      <c r="H4954" s="3"/>
      <c r="I4954" s="3"/>
    </row>
    <row r="4955" spans="1:9" x14ac:dyDescent="0.2">
      <c r="A4955" s="3"/>
      <c r="G4955" s="3"/>
      <c r="H4955" s="3"/>
      <c r="I4955" s="3"/>
    </row>
    <row r="4956" spans="1:9" x14ac:dyDescent="0.2">
      <c r="A4956" s="3"/>
      <c r="G4956" s="3"/>
      <c r="H4956" s="3"/>
      <c r="I4956" s="3"/>
    </row>
    <row r="4957" spans="1:9" x14ac:dyDescent="0.2">
      <c r="A4957" s="3"/>
      <c r="G4957" s="3"/>
      <c r="H4957" s="3"/>
      <c r="I4957" s="3"/>
    </row>
    <row r="4958" spans="1:9" x14ac:dyDescent="0.2">
      <c r="A4958" s="3"/>
      <c r="G4958" s="3"/>
      <c r="H4958" s="3"/>
      <c r="I4958" s="3"/>
    </row>
    <row r="4959" spans="1:9" x14ac:dyDescent="0.2">
      <c r="A4959" s="3"/>
      <c r="G4959" s="3"/>
      <c r="H4959" s="3"/>
      <c r="I4959" s="3"/>
    </row>
    <row r="4960" spans="1:9" x14ac:dyDescent="0.2">
      <c r="A4960" s="3"/>
      <c r="G4960" s="3"/>
      <c r="H4960" s="3"/>
      <c r="I4960" s="3"/>
    </row>
    <row r="4961" spans="1:9" x14ac:dyDescent="0.2">
      <c r="A4961" s="3"/>
      <c r="G4961" s="3"/>
      <c r="H4961" s="3"/>
      <c r="I4961" s="3"/>
    </row>
    <row r="4962" spans="1:9" x14ac:dyDescent="0.2">
      <c r="A4962" s="3"/>
      <c r="G4962" s="3"/>
      <c r="H4962" s="3"/>
      <c r="I4962" s="3"/>
    </row>
    <row r="4963" spans="1:9" x14ac:dyDescent="0.2">
      <c r="A4963" s="3"/>
      <c r="G4963" s="3"/>
      <c r="H4963" s="3"/>
      <c r="I4963" s="3"/>
    </row>
    <row r="4964" spans="1:9" x14ac:dyDescent="0.2">
      <c r="A4964" s="3"/>
      <c r="G4964" s="3"/>
      <c r="H4964" s="3"/>
      <c r="I4964" s="3"/>
    </row>
    <row r="4965" spans="1:9" x14ac:dyDescent="0.2">
      <c r="A4965" s="3"/>
      <c r="G4965" s="3"/>
      <c r="H4965" s="3"/>
      <c r="I4965" s="3"/>
    </row>
    <row r="4966" spans="1:9" x14ac:dyDescent="0.2">
      <c r="A4966" s="3"/>
      <c r="G4966" s="3"/>
      <c r="H4966" s="3"/>
      <c r="I4966" s="3"/>
    </row>
    <row r="4967" spans="1:9" x14ac:dyDescent="0.2">
      <c r="A4967" s="3"/>
      <c r="G4967" s="3"/>
      <c r="H4967" s="3"/>
      <c r="I4967" s="3"/>
    </row>
    <row r="4968" spans="1:9" x14ac:dyDescent="0.2">
      <c r="A4968" s="3"/>
      <c r="G4968" s="3"/>
      <c r="H4968" s="3"/>
      <c r="I4968" s="3"/>
    </row>
    <row r="4969" spans="1:9" x14ac:dyDescent="0.2">
      <c r="A4969" s="3"/>
      <c r="G4969" s="3"/>
      <c r="H4969" s="3"/>
      <c r="I4969" s="3"/>
    </row>
    <row r="4970" spans="1:9" x14ac:dyDescent="0.2">
      <c r="A4970" s="3"/>
      <c r="G4970" s="3"/>
      <c r="H4970" s="3"/>
      <c r="I4970" s="3"/>
    </row>
    <row r="4971" spans="1:9" x14ac:dyDescent="0.2">
      <c r="A4971" s="3"/>
      <c r="G4971" s="3"/>
      <c r="H4971" s="3"/>
      <c r="I4971" s="3"/>
    </row>
    <row r="4972" spans="1:9" x14ac:dyDescent="0.2">
      <c r="A4972" s="3"/>
      <c r="G4972" s="3"/>
      <c r="H4972" s="3"/>
      <c r="I4972" s="3"/>
    </row>
    <row r="4973" spans="1:9" x14ac:dyDescent="0.2">
      <c r="A4973" s="3"/>
      <c r="G4973" s="3"/>
      <c r="H4973" s="3"/>
      <c r="I4973" s="3"/>
    </row>
    <row r="4974" spans="1:9" x14ac:dyDescent="0.2">
      <c r="A4974" s="3"/>
      <c r="G4974" s="3"/>
      <c r="H4974" s="3"/>
      <c r="I4974" s="3"/>
    </row>
    <row r="4975" spans="1:9" x14ac:dyDescent="0.2">
      <c r="A4975" s="3"/>
      <c r="G4975" s="3"/>
      <c r="H4975" s="3"/>
      <c r="I4975" s="3"/>
    </row>
    <row r="4976" spans="1:9" x14ac:dyDescent="0.2">
      <c r="A4976" s="3"/>
      <c r="G4976" s="3"/>
      <c r="H4976" s="3"/>
      <c r="I4976" s="3"/>
    </row>
    <row r="4977" spans="1:9" x14ac:dyDescent="0.2">
      <c r="A4977" s="3"/>
      <c r="G4977" s="3"/>
      <c r="H4977" s="3"/>
      <c r="I4977" s="3"/>
    </row>
    <row r="4978" spans="1:9" x14ac:dyDescent="0.2">
      <c r="A4978" s="3"/>
      <c r="G4978" s="3"/>
      <c r="H4978" s="3"/>
      <c r="I4978" s="3"/>
    </row>
    <row r="4979" spans="1:9" x14ac:dyDescent="0.2">
      <c r="A4979" s="3"/>
      <c r="G4979" s="3"/>
      <c r="H4979" s="3"/>
      <c r="I4979" s="3"/>
    </row>
    <row r="4980" spans="1:9" x14ac:dyDescent="0.2">
      <c r="A4980" s="3"/>
      <c r="G4980" s="3"/>
      <c r="H4980" s="3"/>
      <c r="I4980" s="3"/>
    </row>
    <row r="4981" spans="1:9" x14ac:dyDescent="0.2">
      <c r="A4981" s="3"/>
      <c r="G4981" s="3"/>
      <c r="H4981" s="3"/>
      <c r="I4981" s="3"/>
    </row>
    <row r="4982" spans="1:9" x14ac:dyDescent="0.2">
      <c r="A4982" s="3"/>
      <c r="G4982" s="3"/>
      <c r="H4982" s="3"/>
      <c r="I4982" s="3"/>
    </row>
    <row r="4983" spans="1:9" x14ac:dyDescent="0.2">
      <c r="A4983" s="3"/>
      <c r="G4983" s="3"/>
      <c r="H4983" s="3"/>
      <c r="I4983" s="3"/>
    </row>
    <row r="4984" spans="1:9" x14ac:dyDescent="0.2">
      <c r="A4984" s="3"/>
      <c r="G4984" s="3"/>
      <c r="H4984" s="3"/>
      <c r="I4984" s="3"/>
    </row>
    <row r="4985" spans="1:9" x14ac:dyDescent="0.2">
      <c r="A4985" s="3"/>
      <c r="G4985" s="3"/>
      <c r="H4985" s="3"/>
      <c r="I4985" s="3"/>
    </row>
    <row r="4986" spans="1:9" x14ac:dyDescent="0.2">
      <c r="A4986" s="3"/>
      <c r="G4986" s="3"/>
      <c r="H4986" s="3"/>
      <c r="I4986" s="3"/>
    </row>
    <row r="4987" spans="1:9" x14ac:dyDescent="0.2">
      <c r="A4987" s="3"/>
      <c r="G4987" s="3"/>
      <c r="H4987" s="3"/>
      <c r="I4987" s="3"/>
    </row>
    <row r="4988" spans="1:9" x14ac:dyDescent="0.2">
      <c r="A4988" s="3"/>
      <c r="G4988" s="3"/>
      <c r="H4988" s="3"/>
      <c r="I4988" s="3"/>
    </row>
    <row r="4989" spans="1:9" x14ac:dyDescent="0.2">
      <c r="A4989" s="3"/>
      <c r="G4989" s="3"/>
      <c r="H4989" s="3"/>
      <c r="I4989" s="3"/>
    </row>
    <row r="4990" spans="1:9" x14ac:dyDescent="0.2">
      <c r="A4990" s="3"/>
      <c r="G4990" s="3"/>
      <c r="H4990" s="3"/>
      <c r="I4990" s="3"/>
    </row>
    <row r="4991" spans="1:9" x14ac:dyDescent="0.2">
      <c r="A4991" s="3"/>
      <c r="G4991" s="3"/>
      <c r="H4991" s="3"/>
      <c r="I4991" s="3"/>
    </row>
    <row r="4992" spans="1:9" x14ac:dyDescent="0.2">
      <c r="A4992" s="3"/>
      <c r="G4992" s="3"/>
      <c r="H4992" s="3"/>
      <c r="I4992" s="3"/>
    </row>
    <row r="4993" spans="1:9" x14ac:dyDescent="0.2">
      <c r="A4993" s="3"/>
      <c r="G4993" s="3"/>
      <c r="H4993" s="3"/>
      <c r="I4993" s="3"/>
    </row>
    <row r="4994" spans="1:9" x14ac:dyDescent="0.2">
      <c r="A4994" s="3"/>
      <c r="G4994" s="3"/>
      <c r="H4994" s="3"/>
      <c r="I4994" s="3"/>
    </row>
    <row r="4995" spans="1:9" x14ac:dyDescent="0.2">
      <c r="A4995" s="3"/>
      <c r="G4995" s="3"/>
      <c r="H4995" s="3"/>
      <c r="I4995" s="3"/>
    </row>
    <row r="4996" spans="1:9" x14ac:dyDescent="0.2">
      <c r="A4996" s="3"/>
      <c r="G4996" s="3"/>
      <c r="H4996" s="3"/>
      <c r="I4996" s="3"/>
    </row>
    <row r="4997" spans="1:9" x14ac:dyDescent="0.2">
      <c r="A4997" s="3"/>
      <c r="G4997" s="3"/>
      <c r="H4997" s="3"/>
      <c r="I4997" s="3"/>
    </row>
    <row r="4998" spans="1:9" x14ac:dyDescent="0.2">
      <c r="A4998" s="3"/>
      <c r="G4998" s="3"/>
      <c r="H4998" s="3"/>
      <c r="I4998" s="3"/>
    </row>
    <row r="4999" spans="1:9" x14ac:dyDescent="0.2">
      <c r="A4999" s="3"/>
      <c r="G4999" s="3"/>
      <c r="H4999" s="3"/>
      <c r="I4999" s="3"/>
    </row>
    <row r="5000" spans="1:9" x14ac:dyDescent="0.2">
      <c r="A5000" s="3"/>
      <c r="G5000" s="3"/>
      <c r="H5000" s="3"/>
      <c r="I5000" s="3"/>
    </row>
    <row r="5001" spans="1:9" x14ac:dyDescent="0.2">
      <c r="A5001" s="3"/>
      <c r="G5001" s="3"/>
      <c r="H5001" s="3"/>
      <c r="I5001" s="3"/>
    </row>
    <row r="5002" spans="1:9" x14ac:dyDescent="0.2">
      <c r="A5002" s="3"/>
      <c r="G5002" s="3"/>
      <c r="H5002" s="3"/>
      <c r="I5002" s="3"/>
    </row>
    <row r="5003" spans="1:9" x14ac:dyDescent="0.2">
      <c r="A5003" s="3"/>
      <c r="G5003" s="3"/>
      <c r="H5003" s="3"/>
      <c r="I5003" s="3"/>
    </row>
    <row r="5004" spans="1:9" x14ac:dyDescent="0.2">
      <c r="A5004" s="3"/>
      <c r="G5004" s="3"/>
      <c r="H5004" s="3"/>
      <c r="I5004" s="3"/>
    </row>
    <row r="5005" spans="1:9" x14ac:dyDescent="0.2">
      <c r="A5005" s="3"/>
      <c r="G5005" s="3"/>
      <c r="H5005" s="3"/>
      <c r="I5005" s="3"/>
    </row>
    <row r="5006" spans="1:9" x14ac:dyDescent="0.2">
      <c r="A5006" s="3"/>
      <c r="G5006" s="3"/>
      <c r="H5006" s="3"/>
      <c r="I5006" s="3"/>
    </row>
    <row r="5007" spans="1:9" x14ac:dyDescent="0.2">
      <c r="A5007" s="3"/>
      <c r="G5007" s="3"/>
      <c r="H5007" s="3"/>
      <c r="I5007" s="3"/>
    </row>
    <row r="5008" spans="1:9" x14ac:dyDescent="0.2">
      <c r="A5008" s="3"/>
      <c r="G5008" s="3"/>
      <c r="H5008" s="3"/>
      <c r="I5008" s="3"/>
    </row>
    <row r="5009" spans="1:9" x14ac:dyDescent="0.2">
      <c r="A5009" s="3"/>
      <c r="G5009" s="3"/>
      <c r="H5009" s="3"/>
      <c r="I5009" s="3"/>
    </row>
    <row r="5010" spans="1:9" x14ac:dyDescent="0.2">
      <c r="A5010" s="3"/>
      <c r="G5010" s="3"/>
      <c r="H5010" s="3"/>
      <c r="I5010" s="3"/>
    </row>
    <row r="5011" spans="1:9" x14ac:dyDescent="0.2">
      <c r="A5011" s="3"/>
      <c r="G5011" s="3"/>
      <c r="H5011" s="3"/>
      <c r="I5011" s="3"/>
    </row>
    <row r="5012" spans="1:9" x14ac:dyDescent="0.2">
      <c r="A5012" s="3"/>
      <c r="G5012" s="3"/>
      <c r="H5012" s="3"/>
      <c r="I5012" s="3"/>
    </row>
    <row r="5013" spans="1:9" x14ac:dyDescent="0.2">
      <c r="A5013" s="3"/>
      <c r="G5013" s="3"/>
      <c r="H5013" s="3"/>
      <c r="I5013" s="3"/>
    </row>
    <row r="5014" spans="1:9" x14ac:dyDescent="0.2">
      <c r="A5014" s="3"/>
      <c r="G5014" s="3"/>
      <c r="H5014" s="3"/>
      <c r="I5014" s="3"/>
    </row>
    <row r="5015" spans="1:9" x14ac:dyDescent="0.2">
      <c r="A5015" s="3"/>
      <c r="G5015" s="3"/>
      <c r="H5015" s="3"/>
      <c r="I5015" s="3"/>
    </row>
    <row r="5016" spans="1:9" x14ac:dyDescent="0.2">
      <c r="A5016" s="3"/>
      <c r="G5016" s="3"/>
      <c r="H5016" s="3"/>
      <c r="I5016" s="3"/>
    </row>
    <row r="5017" spans="1:9" x14ac:dyDescent="0.2">
      <c r="A5017" s="3"/>
      <c r="G5017" s="3"/>
      <c r="H5017" s="3"/>
      <c r="I5017" s="3"/>
    </row>
    <row r="5018" spans="1:9" x14ac:dyDescent="0.2">
      <c r="A5018" s="3"/>
      <c r="G5018" s="3"/>
      <c r="H5018" s="3"/>
      <c r="I5018" s="3"/>
    </row>
    <row r="5019" spans="1:9" x14ac:dyDescent="0.2">
      <c r="A5019" s="3"/>
      <c r="G5019" s="3"/>
      <c r="H5019" s="3"/>
      <c r="I5019" s="3"/>
    </row>
    <row r="5020" spans="1:9" x14ac:dyDescent="0.2">
      <c r="A5020" s="3"/>
      <c r="G5020" s="3"/>
      <c r="H5020" s="3"/>
      <c r="I5020" s="3"/>
    </row>
    <row r="5021" spans="1:9" x14ac:dyDescent="0.2">
      <c r="A5021" s="3"/>
      <c r="G5021" s="3"/>
      <c r="H5021" s="3"/>
      <c r="I5021" s="3"/>
    </row>
    <row r="5022" spans="1:9" x14ac:dyDescent="0.2">
      <c r="A5022" s="3"/>
      <c r="G5022" s="3"/>
      <c r="H5022" s="3"/>
      <c r="I5022" s="3"/>
    </row>
    <row r="5023" spans="1:9" x14ac:dyDescent="0.2">
      <c r="A5023" s="3"/>
      <c r="G5023" s="3"/>
      <c r="H5023" s="3"/>
      <c r="I5023" s="3"/>
    </row>
    <row r="5024" spans="1:9" x14ac:dyDescent="0.2">
      <c r="A5024" s="3"/>
      <c r="G5024" s="3"/>
      <c r="H5024" s="3"/>
      <c r="I5024" s="3"/>
    </row>
    <row r="5025" spans="1:9" x14ac:dyDescent="0.2">
      <c r="A5025" s="3"/>
      <c r="G5025" s="3"/>
      <c r="H5025" s="3"/>
      <c r="I5025" s="3"/>
    </row>
    <row r="5026" spans="1:9" x14ac:dyDescent="0.2">
      <c r="A5026" s="3"/>
      <c r="G5026" s="3"/>
      <c r="H5026" s="3"/>
      <c r="I5026" s="3"/>
    </row>
    <row r="5027" spans="1:9" x14ac:dyDescent="0.2">
      <c r="A5027" s="3"/>
      <c r="G5027" s="3"/>
      <c r="H5027" s="3"/>
      <c r="I5027" s="3"/>
    </row>
    <row r="5028" spans="1:9" x14ac:dyDescent="0.2">
      <c r="A5028" s="3"/>
      <c r="G5028" s="3"/>
      <c r="H5028" s="3"/>
      <c r="I5028" s="3"/>
    </row>
    <row r="5029" spans="1:9" x14ac:dyDescent="0.2">
      <c r="A5029" s="3"/>
      <c r="G5029" s="3"/>
      <c r="H5029" s="3"/>
      <c r="I5029" s="3"/>
    </row>
    <row r="5030" spans="1:9" x14ac:dyDescent="0.2">
      <c r="A5030" s="3"/>
      <c r="G5030" s="3"/>
      <c r="H5030" s="3"/>
      <c r="I5030" s="3"/>
    </row>
    <row r="5031" spans="1:9" x14ac:dyDescent="0.2">
      <c r="A5031" s="3"/>
      <c r="G5031" s="3"/>
      <c r="H5031" s="3"/>
      <c r="I5031" s="3"/>
    </row>
    <row r="5032" spans="1:9" x14ac:dyDescent="0.2">
      <c r="A5032" s="3"/>
      <c r="G5032" s="3"/>
      <c r="H5032" s="3"/>
      <c r="I5032" s="3"/>
    </row>
    <row r="5033" spans="1:9" x14ac:dyDescent="0.2">
      <c r="A5033" s="3"/>
      <c r="G5033" s="3"/>
      <c r="H5033" s="3"/>
      <c r="I5033" s="3"/>
    </row>
    <row r="5034" spans="1:9" x14ac:dyDescent="0.2">
      <c r="A5034" s="3"/>
      <c r="G5034" s="3"/>
      <c r="H5034" s="3"/>
      <c r="I5034" s="3"/>
    </row>
    <row r="5035" spans="1:9" x14ac:dyDescent="0.2">
      <c r="A5035" s="3"/>
      <c r="G5035" s="3"/>
      <c r="H5035" s="3"/>
      <c r="I5035" s="3"/>
    </row>
    <row r="5036" spans="1:9" x14ac:dyDescent="0.2">
      <c r="A5036" s="3"/>
      <c r="G5036" s="3"/>
      <c r="H5036" s="3"/>
      <c r="I5036" s="3"/>
    </row>
    <row r="5037" spans="1:9" x14ac:dyDescent="0.2">
      <c r="A5037" s="3"/>
      <c r="G5037" s="3"/>
      <c r="H5037" s="3"/>
      <c r="I5037" s="3"/>
    </row>
    <row r="5038" spans="1:9" x14ac:dyDescent="0.2">
      <c r="A5038" s="3"/>
      <c r="G5038" s="3"/>
      <c r="H5038" s="3"/>
      <c r="I5038" s="3"/>
    </row>
    <row r="5039" spans="1:9" x14ac:dyDescent="0.2">
      <c r="A5039" s="3"/>
      <c r="G5039" s="3"/>
      <c r="H5039" s="3"/>
      <c r="I5039" s="3"/>
    </row>
    <row r="5040" spans="1:9" x14ac:dyDescent="0.2">
      <c r="A5040" s="3"/>
      <c r="G5040" s="3"/>
      <c r="H5040" s="3"/>
      <c r="I5040" s="3"/>
    </row>
    <row r="5041" spans="1:9" x14ac:dyDescent="0.2">
      <c r="A5041" s="3"/>
      <c r="G5041" s="3"/>
      <c r="H5041" s="3"/>
      <c r="I5041" s="3"/>
    </row>
    <row r="5042" spans="1:9" x14ac:dyDescent="0.2">
      <c r="A5042" s="3"/>
      <c r="G5042" s="3"/>
      <c r="H5042" s="3"/>
      <c r="I5042" s="3"/>
    </row>
    <row r="5043" spans="1:9" x14ac:dyDescent="0.2">
      <c r="A5043" s="3"/>
      <c r="G5043" s="3"/>
      <c r="H5043" s="3"/>
      <c r="I5043" s="3"/>
    </row>
    <row r="5044" spans="1:9" x14ac:dyDescent="0.2">
      <c r="A5044" s="3"/>
      <c r="G5044" s="3"/>
      <c r="H5044" s="3"/>
      <c r="I5044" s="3"/>
    </row>
    <row r="5045" spans="1:9" x14ac:dyDescent="0.2">
      <c r="A5045" s="3"/>
      <c r="G5045" s="3"/>
      <c r="H5045" s="3"/>
      <c r="I5045" s="3"/>
    </row>
    <row r="5046" spans="1:9" x14ac:dyDescent="0.2">
      <c r="A5046" s="3"/>
      <c r="G5046" s="3"/>
      <c r="H5046" s="3"/>
      <c r="I5046" s="3"/>
    </row>
    <row r="5047" spans="1:9" x14ac:dyDescent="0.2">
      <c r="A5047" s="3"/>
      <c r="G5047" s="3"/>
      <c r="H5047" s="3"/>
      <c r="I5047" s="3"/>
    </row>
    <row r="5048" spans="1:9" x14ac:dyDescent="0.2">
      <c r="A5048" s="3"/>
      <c r="G5048" s="3"/>
      <c r="H5048" s="3"/>
      <c r="I5048" s="3"/>
    </row>
    <row r="5049" spans="1:9" x14ac:dyDescent="0.2">
      <c r="A5049" s="3"/>
      <c r="G5049" s="3"/>
      <c r="H5049" s="3"/>
      <c r="I5049" s="3"/>
    </row>
    <row r="5050" spans="1:9" x14ac:dyDescent="0.2">
      <c r="A5050" s="3"/>
      <c r="G5050" s="3"/>
      <c r="H5050" s="3"/>
      <c r="I5050" s="3"/>
    </row>
    <row r="5051" spans="1:9" x14ac:dyDescent="0.2">
      <c r="A5051" s="3"/>
      <c r="G5051" s="3"/>
      <c r="H5051" s="3"/>
      <c r="I5051" s="3"/>
    </row>
    <row r="5052" spans="1:9" x14ac:dyDescent="0.2">
      <c r="A5052" s="3"/>
      <c r="G5052" s="3"/>
      <c r="H5052" s="3"/>
      <c r="I5052" s="3"/>
    </row>
    <row r="5053" spans="1:9" x14ac:dyDescent="0.2">
      <c r="A5053" s="3"/>
      <c r="G5053" s="3"/>
      <c r="H5053" s="3"/>
      <c r="I5053" s="3"/>
    </row>
    <row r="5054" spans="1:9" x14ac:dyDescent="0.2">
      <c r="A5054" s="3"/>
      <c r="G5054" s="3"/>
      <c r="H5054" s="3"/>
      <c r="I5054" s="3"/>
    </row>
    <row r="5055" spans="1:9" x14ac:dyDescent="0.2">
      <c r="A5055" s="3"/>
      <c r="G5055" s="3"/>
      <c r="H5055" s="3"/>
      <c r="I5055" s="3"/>
    </row>
    <row r="5056" spans="1:9" x14ac:dyDescent="0.2">
      <c r="A5056" s="3"/>
      <c r="G5056" s="3"/>
      <c r="H5056" s="3"/>
      <c r="I5056" s="3"/>
    </row>
    <row r="5057" spans="1:9" x14ac:dyDescent="0.2">
      <c r="A5057" s="3"/>
      <c r="G5057" s="3"/>
      <c r="H5057" s="3"/>
      <c r="I5057" s="3"/>
    </row>
    <row r="5058" spans="1:9" x14ac:dyDescent="0.2">
      <c r="A5058" s="3"/>
      <c r="G5058" s="3"/>
      <c r="H5058" s="3"/>
      <c r="I5058" s="3"/>
    </row>
    <row r="5059" spans="1:9" x14ac:dyDescent="0.2">
      <c r="A5059" s="3"/>
      <c r="G5059" s="3"/>
      <c r="H5059" s="3"/>
      <c r="I5059" s="3"/>
    </row>
    <row r="5060" spans="1:9" x14ac:dyDescent="0.2">
      <c r="A5060" s="3"/>
      <c r="G5060" s="3"/>
      <c r="H5060" s="3"/>
      <c r="I5060" s="3"/>
    </row>
    <row r="5061" spans="1:9" x14ac:dyDescent="0.2">
      <c r="A5061" s="3"/>
      <c r="G5061" s="3"/>
      <c r="H5061" s="3"/>
      <c r="I5061" s="3"/>
    </row>
    <row r="5062" spans="1:9" x14ac:dyDescent="0.2">
      <c r="A5062" s="3"/>
      <c r="G5062" s="3"/>
      <c r="H5062" s="3"/>
      <c r="I5062" s="3"/>
    </row>
    <row r="5063" spans="1:9" x14ac:dyDescent="0.2">
      <c r="A5063" s="3"/>
      <c r="G5063" s="3"/>
      <c r="H5063" s="3"/>
      <c r="I5063" s="3"/>
    </row>
    <row r="5064" spans="1:9" x14ac:dyDescent="0.2">
      <c r="A5064" s="3"/>
      <c r="G5064" s="3"/>
      <c r="H5064" s="3"/>
      <c r="I5064" s="3"/>
    </row>
    <row r="5065" spans="1:9" x14ac:dyDescent="0.2">
      <c r="A5065" s="3"/>
      <c r="G5065" s="3"/>
      <c r="H5065" s="3"/>
      <c r="I5065" s="3"/>
    </row>
    <row r="5066" spans="1:9" x14ac:dyDescent="0.2">
      <c r="A5066" s="3"/>
      <c r="G5066" s="3"/>
      <c r="H5066" s="3"/>
      <c r="I5066" s="3"/>
    </row>
    <row r="5067" spans="1:9" x14ac:dyDescent="0.2">
      <c r="A5067" s="3"/>
      <c r="G5067" s="3"/>
      <c r="H5067" s="3"/>
      <c r="I5067" s="3"/>
    </row>
    <row r="5068" spans="1:9" x14ac:dyDescent="0.2">
      <c r="A5068" s="3"/>
      <c r="G5068" s="3"/>
      <c r="H5068" s="3"/>
      <c r="I5068" s="3"/>
    </row>
    <row r="5069" spans="1:9" x14ac:dyDescent="0.2">
      <c r="A5069" s="3"/>
      <c r="G5069" s="3"/>
      <c r="H5069" s="3"/>
      <c r="I5069" s="3"/>
    </row>
    <row r="5070" spans="1:9" x14ac:dyDescent="0.2">
      <c r="A5070" s="3"/>
      <c r="G5070" s="3"/>
      <c r="H5070" s="3"/>
      <c r="I5070" s="3"/>
    </row>
    <row r="5071" spans="1:9" x14ac:dyDescent="0.2">
      <c r="A5071" s="3"/>
      <c r="G5071" s="3"/>
      <c r="H5071" s="3"/>
      <c r="I5071" s="3"/>
    </row>
    <row r="5072" spans="1:9" x14ac:dyDescent="0.2">
      <c r="A5072" s="3"/>
      <c r="G5072" s="3"/>
      <c r="H5072" s="3"/>
      <c r="I5072" s="3"/>
    </row>
    <row r="5073" spans="1:9" x14ac:dyDescent="0.2">
      <c r="A5073" s="3"/>
      <c r="G5073" s="3"/>
      <c r="H5073" s="3"/>
      <c r="I5073" s="3"/>
    </row>
    <row r="5074" spans="1:9" x14ac:dyDescent="0.2">
      <c r="A5074" s="3"/>
      <c r="G5074" s="3"/>
      <c r="H5074" s="3"/>
      <c r="I5074" s="3"/>
    </row>
    <row r="5075" spans="1:9" x14ac:dyDescent="0.2">
      <c r="A5075" s="3"/>
      <c r="G5075" s="3"/>
      <c r="H5075" s="3"/>
      <c r="I5075" s="3"/>
    </row>
    <row r="5076" spans="1:9" x14ac:dyDescent="0.2">
      <c r="A5076" s="3"/>
      <c r="G5076" s="3"/>
      <c r="H5076" s="3"/>
      <c r="I5076" s="3"/>
    </row>
    <row r="5077" spans="1:9" x14ac:dyDescent="0.2">
      <c r="A5077" s="3"/>
      <c r="G5077" s="3"/>
      <c r="H5077" s="3"/>
      <c r="I5077" s="3"/>
    </row>
    <row r="5078" spans="1:9" x14ac:dyDescent="0.2">
      <c r="A5078" s="3"/>
      <c r="G5078" s="3"/>
      <c r="H5078" s="3"/>
      <c r="I5078" s="3"/>
    </row>
    <row r="5079" spans="1:9" x14ac:dyDescent="0.2">
      <c r="A5079" s="3"/>
      <c r="G5079" s="3"/>
      <c r="H5079" s="3"/>
      <c r="I5079" s="3"/>
    </row>
    <row r="5080" spans="1:9" x14ac:dyDescent="0.2">
      <c r="A5080" s="3"/>
      <c r="G5080" s="3"/>
      <c r="H5080" s="3"/>
      <c r="I5080" s="3"/>
    </row>
    <row r="5081" spans="1:9" x14ac:dyDescent="0.2">
      <c r="A5081" s="3"/>
      <c r="G5081" s="3"/>
      <c r="H5081" s="3"/>
      <c r="I5081" s="3"/>
    </row>
    <row r="5082" spans="1:9" x14ac:dyDescent="0.2">
      <c r="A5082" s="3"/>
      <c r="G5082" s="3"/>
      <c r="H5082" s="3"/>
      <c r="I5082" s="3"/>
    </row>
    <row r="5083" spans="1:9" x14ac:dyDescent="0.2">
      <c r="A5083" s="3"/>
      <c r="G5083" s="3"/>
      <c r="H5083" s="3"/>
      <c r="I5083" s="3"/>
    </row>
    <row r="5084" spans="1:9" x14ac:dyDescent="0.2">
      <c r="A5084" s="3"/>
      <c r="G5084" s="3"/>
      <c r="H5084" s="3"/>
      <c r="I5084" s="3"/>
    </row>
    <row r="5085" spans="1:9" x14ac:dyDescent="0.2">
      <c r="A5085" s="3"/>
      <c r="G5085" s="3"/>
      <c r="H5085" s="3"/>
      <c r="I5085" s="3"/>
    </row>
    <row r="5086" spans="1:9" x14ac:dyDescent="0.2">
      <c r="A5086" s="3"/>
      <c r="G5086" s="3"/>
      <c r="H5086" s="3"/>
      <c r="I5086" s="3"/>
    </row>
    <row r="5087" spans="1:9" x14ac:dyDescent="0.2">
      <c r="A5087" s="3"/>
      <c r="G5087" s="3"/>
      <c r="H5087" s="3"/>
      <c r="I5087" s="3"/>
    </row>
    <row r="5088" spans="1:9" x14ac:dyDescent="0.2">
      <c r="A5088" s="3"/>
      <c r="G5088" s="3"/>
      <c r="H5088" s="3"/>
      <c r="I5088" s="3"/>
    </row>
    <row r="5089" spans="1:9" x14ac:dyDescent="0.2">
      <c r="A5089" s="3"/>
      <c r="G5089" s="3"/>
      <c r="H5089" s="3"/>
      <c r="I5089" s="3"/>
    </row>
    <row r="5090" spans="1:9" x14ac:dyDescent="0.2">
      <c r="A5090" s="3"/>
      <c r="G5090" s="3"/>
      <c r="H5090" s="3"/>
      <c r="I5090" s="3"/>
    </row>
    <row r="5091" spans="1:9" x14ac:dyDescent="0.2">
      <c r="A5091" s="3"/>
      <c r="G5091" s="3"/>
      <c r="H5091" s="3"/>
      <c r="I5091" s="3"/>
    </row>
    <row r="5092" spans="1:9" x14ac:dyDescent="0.2">
      <c r="A5092" s="3"/>
      <c r="G5092" s="3"/>
      <c r="H5092" s="3"/>
      <c r="I5092" s="3"/>
    </row>
    <row r="5093" spans="1:9" x14ac:dyDescent="0.2">
      <c r="A5093" s="3"/>
      <c r="G5093" s="3"/>
      <c r="H5093" s="3"/>
      <c r="I5093" s="3"/>
    </row>
    <row r="5094" spans="1:9" x14ac:dyDescent="0.2">
      <c r="A5094" s="3"/>
      <c r="G5094" s="3"/>
      <c r="H5094" s="3"/>
      <c r="I5094" s="3"/>
    </row>
    <row r="5095" spans="1:9" x14ac:dyDescent="0.2">
      <c r="A5095" s="3"/>
      <c r="G5095" s="3"/>
      <c r="H5095" s="3"/>
      <c r="I5095" s="3"/>
    </row>
    <row r="5096" spans="1:9" x14ac:dyDescent="0.2">
      <c r="A5096" s="3"/>
      <c r="G5096" s="3"/>
      <c r="H5096" s="3"/>
      <c r="I5096" s="3"/>
    </row>
    <row r="5097" spans="1:9" x14ac:dyDescent="0.2">
      <c r="A5097" s="3"/>
      <c r="G5097" s="3"/>
      <c r="H5097" s="3"/>
      <c r="I5097" s="3"/>
    </row>
    <row r="5098" spans="1:9" x14ac:dyDescent="0.2">
      <c r="A5098" s="3"/>
      <c r="G5098" s="3"/>
      <c r="H5098" s="3"/>
      <c r="I5098" s="3"/>
    </row>
    <row r="5099" spans="1:9" x14ac:dyDescent="0.2">
      <c r="A5099" s="3"/>
      <c r="G5099" s="3"/>
      <c r="H5099" s="3"/>
      <c r="I5099" s="3"/>
    </row>
    <row r="5100" spans="1:9" x14ac:dyDescent="0.2">
      <c r="A5100" s="3"/>
      <c r="G5100" s="3"/>
      <c r="H5100" s="3"/>
      <c r="I5100" s="3"/>
    </row>
    <row r="5101" spans="1:9" x14ac:dyDescent="0.2">
      <c r="A5101" s="3"/>
      <c r="G5101" s="3"/>
      <c r="H5101" s="3"/>
      <c r="I5101" s="3"/>
    </row>
    <row r="5102" spans="1:9" x14ac:dyDescent="0.2">
      <c r="A5102" s="3"/>
      <c r="G5102" s="3"/>
      <c r="H5102" s="3"/>
      <c r="I5102" s="3"/>
    </row>
    <row r="5103" spans="1:9" x14ac:dyDescent="0.2">
      <c r="A5103" s="3"/>
      <c r="G5103" s="3"/>
      <c r="H5103" s="3"/>
      <c r="I5103" s="3"/>
    </row>
    <row r="5104" spans="1:9" x14ac:dyDescent="0.2">
      <c r="A5104" s="3"/>
      <c r="G5104" s="3"/>
      <c r="H5104" s="3"/>
      <c r="I5104" s="3"/>
    </row>
    <row r="5105" spans="1:9" x14ac:dyDescent="0.2">
      <c r="A5105" s="3"/>
      <c r="G5105" s="3"/>
      <c r="H5105" s="3"/>
      <c r="I5105" s="3"/>
    </row>
    <row r="5106" spans="1:9" x14ac:dyDescent="0.2">
      <c r="A5106" s="3"/>
      <c r="G5106" s="3"/>
      <c r="H5106" s="3"/>
      <c r="I5106" s="3"/>
    </row>
    <row r="5107" spans="1:9" x14ac:dyDescent="0.2">
      <c r="A5107" s="3"/>
      <c r="G5107" s="3"/>
      <c r="H5107" s="3"/>
      <c r="I5107" s="3"/>
    </row>
    <row r="5108" spans="1:9" x14ac:dyDescent="0.2">
      <c r="A5108" s="3"/>
      <c r="G5108" s="3"/>
      <c r="H5108" s="3"/>
      <c r="I5108" s="3"/>
    </row>
    <row r="5109" spans="1:9" x14ac:dyDescent="0.2">
      <c r="A5109" s="3"/>
      <c r="G5109" s="3"/>
      <c r="H5109" s="3"/>
      <c r="I5109" s="3"/>
    </row>
    <row r="5110" spans="1:9" x14ac:dyDescent="0.2">
      <c r="A5110" s="3"/>
      <c r="G5110" s="3"/>
      <c r="H5110" s="3"/>
      <c r="I5110" s="3"/>
    </row>
    <row r="5111" spans="1:9" x14ac:dyDescent="0.2">
      <c r="A5111" s="3"/>
      <c r="G5111" s="3"/>
      <c r="H5111" s="3"/>
      <c r="I5111" s="3"/>
    </row>
    <row r="5112" spans="1:9" x14ac:dyDescent="0.2">
      <c r="A5112" s="3"/>
      <c r="G5112" s="3"/>
      <c r="H5112" s="3"/>
      <c r="I5112" s="3"/>
    </row>
    <row r="5113" spans="1:9" x14ac:dyDescent="0.2">
      <c r="A5113" s="3"/>
      <c r="G5113" s="3"/>
      <c r="H5113" s="3"/>
      <c r="I5113" s="3"/>
    </row>
    <row r="5114" spans="1:9" x14ac:dyDescent="0.2">
      <c r="A5114" s="3"/>
      <c r="G5114" s="3"/>
      <c r="H5114" s="3"/>
      <c r="I5114" s="3"/>
    </row>
    <row r="5115" spans="1:9" x14ac:dyDescent="0.2">
      <c r="A5115" s="3"/>
      <c r="G5115" s="3"/>
      <c r="H5115" s="3"/>
      <c r="I5115" s="3"/>
    </row>
    <row r="5116" spans="1:9" x14ac:dyDescent="0.2">
      <c r="A5116" s="3"/>
      <c r="G5116" s="3"/>
      <c r="H5116" s="3"/>
      <c r="I5116" s="3"/>
    </row>
    <row r="5117" spans="1:9" x14ac:dyDescent="0.2">
      <c r="A5117" s="3"/>
      <c r="G5117" s="3"/>
      <c r="H5117" s="3"/>
      <c r="I5117" s="3"/>
    </row>
    <row r="5118" spans="1:9" x14ac:dyDescent="0.2">
      <c r="A5118" s="3"/>
      <c r="G5118" s="3"/>
      <c r="H5118" s="3"/>
      <c r="I5118" s="3"/>
    </row>
    <row r="5119" spans="1:9" x14ac:dyDescent="0.2">
      <c r="A5119" s="3"/>
      <c r="G5119" s="3"/>
      <c r="H5119" s="3"/>
      <c r="I5119" s="3"/>
    </row>
    <row r="5120" spans="1:9" x14ac:dyDescent="0.2">
      <c r="A5120" s="3"/>
      <c r="G5120" s="3"/>
      <c r="H5120" s="3"/>
      <c r="I5120" s="3"/>
    </row>
    <row r="5121" spans="1:9" x14ac:dyDescent="0.2">
      <c r="A5121" s="3"/>
      <c r="G5121" s="3"/>
      <c r="H5121" s="3"/>
      <c r="I5121" s="3"/>
    </row>
    <row r="5122" spans="1:9" x14ac:dyDescent="0.2">
      <c r="A5122" s="3"/>
      <c r="G5122" s="3"/>
      <c r="H5122" s="3"/>
      <c r="I5122" s="3"/>
    </row>
    <row r="5123" spans="1:9" x14ac:dyDescent="0.2">
      <c r="A5123" s="3"/>
      <c r="G5123" s="3"/>
      <c r="H5123" s="3"/>
      <c r="I5123" s="3"/>
    </row>
    <row r="5124" spans="1:9" x14ac:dyDescent="0.2">
      <c r="A5124" s="3"/>
      <c r="G5124" s="3"/>
      <c r="H5124" s="3"/>
      <c r="I5124" s="3"/>
    </row>
    <row r="5125" spans="1:9" x14ac:dyDescent="0.2">
      <c r="A5125" s="3"/>
      <c r="G5125" s="3"/>
      <c r="H5125" s="3"/>
      <c r="I5125" s="3"/>
    </row>
    <row r="5126" spans="1:9" x14ac:dyDescent="0.2">
      <c r="A5126" s="3"/>
      <c r="G5126" s="3"/>
      <c r="H5126" s="3"/>
      <c r="I5126" s="3"/>
    </row>
    <row r="5127" spans="1:9" x14ac:dyDescent="0.2">
      <c r="A5127" s="3"/>
      <c r="G5127" s="3"/>
      <c r="H5127" s="3"/>
      <c r="I5127" s="3"/>
    </row>
    <row r="5128" spans="1:9" x14ac:dyDescent="0.2">
      <c r="A5128" s="3"/>
      <c r="G5128" s="3"/>
      <c r="H5128" s="3"/>
      <c r="I5128" s="3"/>
    </row>
    <row r="5129" spans="1:9" x14ac:dyDescent="0.2">
      <c r="A5129" s="3"/>
      <c r="G5129" s="3"/>
      <c r="H5129" s="3"/>
      <c r="I5129" s="3"/>
    </row>
    <row r="5130" spans="1:9" x14ac:dyDescent="0.2">
      <c r="A5130" s="3"/>
      <c r="G5130" s="3"/>
      <c r="H5130" s="3"/>
      <c r="I5130" s="3"/>
    </row>
    <row r="5131" spans="1:9" x14ac:dyDescent="0.2">
      <c r="A5131" s="3"/>
      <c r="G5131" s="3"/>
      <c r="H5131" s="3"/>
      <c r="I5131" s="3"/>
    </row>
    <row r="5132" spans="1:9" x14ac:dyDescent="0.2">
      <c r="A5132" s="3"/>
      <c r="G5132" s="3"/>
      <c r="H5132" s="3"/>
      <c r="I5132" s="3"/>
    </row>
    <row r="5133" spans="1:9" x14ac:dyDescent="0.2">
      <c r="A5133" s="3"/>
      <c r="G5133" s="3"/>
      <c r="H5133" s="3"/>
      <c r="I5133" s="3"/>
    </row>
    <row r="5134" spans="1:9" x14ac:dyDescent="0.2">
      <c r="A5134" s="3"/>
      <c r="G5134" s="3"/>
      <c r="H5134" s="3"/>
      <c r="I5134" s="3"/>
    </row>
    <row r="5135" spans="1:9" x14ac:dyDescent="0.2">
      <c r="A5135" s="3"/>
      <c r="G5135" s="3"/>
      <c r="H5135" s="3"/>
      <c r="I5135" s="3"/>
    </row>
    <row r="5136" spans="1:9" x14ac:dyDescent="0.2">
      <c r="A5136" s="3"/>
      <c r="G5136" s="3"/>
      <c r="H5136" s="3"/>
      <c r="I5136" s="3"/>
    </row>
    <row r="5137" spans="1:9" x14ac:dyDescent="0.2">
      <c r="A5137" s="3"/>
      <c r="G5137" s="3"/>
      <c r="H5137" s="3"/>
      <c r="I5137" s="3"/>
    </row>
    <row r="5138" spans="1:9" x14ac:dyDescent="0.2">
      <c r="A5138" s="3"/>
      <c r="G5138" s="3"/>
      <c r="H5138" s="3"/>
      <c r="I5138" s="3"/>
    </row>
    <row r="5139" spans="1:9" x14ac:dyDescent="0.2">
      <c r="A5139" s="3"/>
      <c r="G5139" s="3"/>
      <c r="H5139" s="3"/>
      <c r="I5139" s="3"/>
    </row>
    <row r="5140" spans="1:9" x14ac:dyDescent="0.2">
      <c r="A5140" s="3"/>
      <c r="G5140" s="3"/>
      <c r="H5140" s="3"/>
      <c r="I5140" s="3"/>
    </row>
    <row r="5141" spans="1:9" x14ac:dyDescent="0.2">
      <c r="A5141" s="3"/>
      <c r="G5141" s="3"/>
      <c r="H5141" s="3"/>
      <c r="I5141" s="3"/>
    </row>
    <row r="5142" spans="1:9" x14ac:dyDescent="0.2">
      <c r="A5142" s="3"/>
      <c r="G5142" s="3"/>
      <c r="H5142" s="3"/>
      <c r="I5142" s="3"/>
    </row>
    <row r="5143" spans="1:9" x14ac:dyDescent="0.2">
      <c r="A5143" s="3"/>
      <c r="G5143" s="3"/>
      <c r="H5143" s="3"/>
      <c r="I5143" s="3"/>
    </row>
    <row r="5144" spans="1:9" x14ac:dyDescent="0.2">
      <c r="A5144" s="3"/>
      <c r="G5144" s="3"/>
      <c r="H5144" s="3"/>
      <c r="I5144" s="3"/>
    </row>
    <row r="5145" spans="1:9" x14ac:dyDescent="0.2">
      <c r="A5145" s="3"/>
      <c r="G5145" s="3"/>
      <c r="H5145" s="3"/>
      <c r="I5145" s="3"/>
    </row>
    <row r="5146" spans="1:9" x14ac:dyDescent="0.2">
      <c r="A5146" s="3"/>
      <c r="G5146" s="3"/>
      <c r="H5146" s="3"/>
      <c r="I5146" s="3"/>
    </row>
    <row r="5147" spans="1:9" x14ac:dyDescent="0.2">
      <c r="A5147" s="3"/>
      <c r="G5147" s="3"/>
      <c r="H5147" s="3"/>
      <c r="I5147" s="3"/>
    </row>
    <row r="5148" spans="1:9" x14ac:dyDescent="0.2">
      <c r="A5148" s="3"/>
      <c r="G5148" s="3"/>
      <c r="H5148" s="3"/>
      <c r="I5148" s="3"/>
    </row>
    <row r="5149" spans="1:9" x14ac:dyDescent="0.2">
      <c r="A5149" s="3"/>
      <c r="G5149" s="3"/>
      <c r="H5149" s="3"/>
      <c r="I5149" s="3"/>
    </row>
    <row r="5150" spans="1:9" x14ac:dyDescent="0.2">
      <c r="A5150" s="3"/>
      <c r="G5150" s="3"/>
      <c r="H5150" s="3"/>
      <c r="I5150" s="3"/>
    </row>
    <row r="5151" spans="1:9" x14ac:dyDescent="0.2">
      <c r="A5151" s="3"/>
      <c r="G5151" s="3"/>
      <c r="H5151" s="3"/>
      <c r="I5151" s="3"/>
    </row>
    <row r="5152" spans="1:9" x14ac:dyDescent="0.2">
      <c r="A5152" s="3"/>
      <c r="G5152" s="3"/>
      <c r="H5152" s="3"/>
      <c r="I5152" s="3"/>
    </row>
    <row r="5153" spans="1:9" x14ac:dyDescent="0.2">
      <c r="A5153" s="3"/>
      <c r="G5153" s="3"/>
      <c r="H5153" s="3"/>
      <c r="I5153" s="3"/>
    </row>
    <row r="5154" spans="1:9" x14ac:dyDescent="0.2">
      <c r="A5154" s="3"/>
      <c r="G5154" s="3"/>
      <c r="H5154" s="3"/>
      <c r="I5154" s="3"/>
    </row>
    <row r="5155" spans="1:9" x14ac:dyDescent="0.2">
      <c r="A5155" s="3"/>
      <c r="G5155" s="3"/>
      <c r="H5155" s="3"/>
      <c r="I5155" s="3"/>
    </row>
    <row r="5156" spans="1:9" x14ac:dyDescent="0.2">
      <c r="A5156" s="3"/>
      <c r="G5156" s="3"/>
      <c r="H5156" s="3"/>
      <c r="I5156" s="3"/>
    </row>
    <row r="5157" spans="1:9" x14ac:dyDescent="0.2">
      <c r="A5157" s="3"/>
      <c r="G5157" s="3"/>
      <c r="H5157" s="3"/>
      <c r="I5157" s="3"/>
    </row>
    <row r="5158" spans="1:9" x14ac:dyDescent="0.2">
      <c r="A5158" s="3"/>
      <c r="G5158" s="3"/>
      <c r="H5158" s="3"/>
      <c r="I5158" s="3"/>
    </row>
    <row r="5159" spans="1:9" x14ac:dyDescent="0.2">
      <c r="A5159" s="3"/>
      <c r="G5159" s="3"/>
      <c r="H5159" s="3"/>
      <c r="I5159" s="3"/>
    </row>
    <row r="5160" spans="1:9" x14ac:dyDescent="0.2">
      <c r="A5160" s="3"/>
      <c r="G5160" s="3"/>
      <c r="H5160" s="3"/>
      <c r="I5160" s="3"/>
    </row>
    <row r="5161" spans="1:9" x14ac:dyDescent="0.2">
      <c r="A5161" s="3"/>
      <c r="G5161" s="3"/>
      <c r="H5161" s="3"/>
      <c r="I5161" s="3"/>
    </row>
    <row r="5162" spans="1:9" x14ac:dyDescent="0.2">
      <c r="A5162" s="3"/>
      <c r="G5162" s="3"/>
      <c r="H5162" s="3"/>
      <c r="I5162" s="3"/>
    </row>
    <row r="5163" spans="1:9" x14ac:dyDescent="0.2">
      <c r="A5163" s="3"/>
      <c r="G5163" s="3"/>
      <c r="H5163" s="3"/>
      <c r="I5163" s="3"/>
    </row>
    <row r="5164" spans="1:9" x14ac:dyDescent="0.2">
      <c r="A5164" s="3"/>
      <c r="G5164" s="3"/>
      <c r="H5164" s="3"/>
      <c r="I5164" s="3"/>
    </row>
    <row r="5165" spans="1:9" x14ac:dyDescent="0.2">
      <c r="A5165" s="3"/>
      <c r="G5165" s="3"/>
      <c r="H5165" s="3"/>
      <c r="I5165" s="3"/>
    </row>
    <row r="5166" spans="1:9" x14ac:dyDescent="0.2">
      <c r="A5166" s="3"/>
      <c r="G5166" s="3"/>
      <c r="H5166" s="3"/>
      <c r="I5166" s="3"/>
    </row>
    <row r="5167" spans="1:9" x14ac:dyDescent="0.2">
      <c r="A5167" s="3"/>
      <c r="G5167" s="3"/>
      <c r="H5167" s="3"/>
      <c r="I5167" s="3"/>
    </row>
    <row r="5168" spans="1:9" x14ac:dyDescent="0.2">
      <c r="A5168" s="3"/>
      <c r="G5168" s="3"/>
      <c r="H5168" s="3"/>
      <c r="I5168" s="3"/>
    </row>
    <row r="5169" spans="1:9" x14ac:dyDescent="0.2">
      <c r="A5169" s="3"/>
      <c r="G5169" s="3"/>
      <c r="H5169" s="3"/>
      <c r="I5169" s="3"/>
    </row>
    <row r="5170" spans="1:9" x14ac:dyDescent="0.2">
      <c r="A5170" s="3"/>
      <c r="G5170" s="3"/>
      <c r="H5170" s="3"/>
      <c r="I5170" s="3"/>
    </row>
    <row r="5171" spans="1:9" x14ac:dyDescent="0.2">
      <c r="A5171" s="3"/>
      <c r="G5171" s="3"/>
      <c r="H5171" s="3"/>
      <c r="I5171" s="3"/>
    </row>
    <row r="5172" spans="1:9" x14ac:dyDescent="0.2">
      <c r="A5172" s="3"/>
      <c r="G5172" s="3"/>
      <c r="H5172" s="3"/>
      <c r="I5172" s="3"/>
    </row>
    <row r="5173" spans="1:9" x14ac:dyDescent="0.2">
      <c r="A5173" s="3"/>
      <c r="G5173" s="3"/>
      <c r="H5173" s="3"/>
      <c r="I5173" s="3"/>
    </row>
    <row r="5174" spans="1:9" x14ac:dyDescent="0.2">
      <c r="A5174" s="3"/>
      <c r="G5174" s="3"/>
      <c r="H5174" s="3"/>
      <c r="I5174" s="3"/>
    </row>
    <row r="5175" spans="1:9" x14ac:dyDescent="0.2">
      <c r="A5175" s="3"/>
      <c r="G5175" s="3"/>
      <c r="H5175" s="3"/>
      <c r="I5175" s="3"/>
    </row>
    <row r="5176" spans="1:9" x14ac:dyDescent="0.2">
      <c r="A5176" s="3"/>
      <c r="G5176" s="3"/>
      <c r="H5176" s="3"/>
      <c r="I5176" s="3"/>
    </row>
    <row r="5177" spans="1:9" x14ac:dyDescent="0.2">
      <c r="A5177" s="3"/>
      <c r="G5177" s="3"/>
      <c r="H5177" s="3"/>
      <c r="I5177" s="3"/>
    </row>
    <row r="5178" spans="1:9" x14ac:dyDescent="0.2">
      <c r="A5178" s="3"/>
      <c r="G5178" s="3"/>
      <c r="H5178" s="3"/>
      <c r="I5178" s="3"/>
    </row>
    <row r="5179" spans="1:9" x14ac:dyDescent="0.2">
      <c r="A5179" s="3"/>
      <c r="G5179" s="3"/>
      <c r="H5179" s="3"/>
      <c r="I5179" s="3"/>
    </row>
    <row r="5180" spans="1:9" x14ac:dyDescent="0.2">
      <c r="A5180" s="3"/>
      <c r="G5180" s="3"/>
      <c r="H5180" s="3"/>
      <c r="I5180" s="3"/>
    </row>
    <row r="5181" spans="1:9" x14ac:dyDescent="0.2">
      <c r="A5181" s="3"/>
      <c r="G5181" s="3"/>
      <c r="H5181" s="3"/>
      <c r="I5181" s="3"/>
    </row>
    <row r="5182" spans="1:9" x14ac:dyDescent="0.2">
      <c r="A5182" s="3"/>
      <c r="G5182" s="3"/>
      <c r="H5182" s="3"/>
      <c r="I5182" s="3"/>
    </row>
    <row r="5183" spans="1:9" x14ac:dyDescent="0.2">
      <c r="A5183" s="3"/>
      <c r="G5183" s="3"/>
      <c r="H5183" s="3"/>
      <c r="I5183" s="3"/>
    </row>
    <row r="5184" spans="1:9" x14ac:dyDescent="0.2">
      <c r="A5184" s="3"/>
      <c r="G5184" s="3"/>
      <c r="H5184" s="3"/>
      <c r="I5184" s="3"/>
    </row>
    <row r="5185" spans="1:9" x14ac:dyDescent="0.2">
      <c r="A5185" s="3"/>
      <c r="G5185" s="3"/>
      <c r="H5185" s="3"/>
      <c r="I5185" s="3"/>
    </row>
    <row r="5186" spans="1:9" x14ac:dyDescent="0.2">
      <c r="A5186" s="3"/>
      <c r="G5186" s="3"/>
      <c r="H5186" s="3"/>
      <c r="I5186" s="3"/>
    </row>
    <row r="5187" spans="1:9" x14ac:dyDescent="0.2">
      <c r="A5187" s="3"/>
      <c r="G5187" s="3"/>
      <c r="H5187" s="3"/>
      <c r="I5187" s="3"/>
    </row>
    <row r="5188" spans="1:9" x14ac:dyDescent="0.2">
      <c r="A5188" s="3"/>
      <c r="G5188" s="3"/>
      <c r="H5188" s="3"/>
      <c r="I5188" s="3"/>
    </row>
    <row r="5189" spans="1:9" x14ac:dyDescent="0.2">
      <c r="A5189" s="3"/>
      <c r="G5189" s="3"/>
      <c r="H5189" s="3"/>
      <c r="I5189" s="3"/>
    </row>
    <row r="5190" spans="1:9" x14ac:dyDescent="0.2">
      <c r="A5190" s="3"/>
      <c r="G5190" s="3"/>
      <c r="H5190" s="3"/>
      <c r="I5190" s="3"/>
    </row>
    <row r="5191" spans="1:9" x14ac:dyDescent="0.2">
      <c r="A5191" s="3"/>
      <c r="G5191" s="3"/>
      <c r="H5191" s="3"/>
      <c r="I5191" s="3"/>
    </row>
    <row r="5192" spans="1:9" x14ac:dyDescent="0.2">
      <c r="A5192" s="3"/>
      <c r="G5192" s="3"/>
      <c r="H5192" s="3"/>
      <c r="I5192" s="3"/>
    </row>
    <row r="5193" spans="1:9" x14ac:dyDescent="0.2">
      <c r="A5193" s="3"/>
      <c r="G5193" s="3"/>
      <c r="H5193" s="3"/>
      <c r="I5193" s="3"/>
    </row>
    <row r="5194" spans="1:9" x14ac:dyDescent="0.2">
      <c r="A5194" s="3"/>
      <c r="G5194" s="3"/>
      <c r="H5194" s="3"/>
      <c r="I5194" s="3"/>
    </row>
    <row r="5195" spans="1:9" x14ac:dyDescent="0.2">
      <c r="A5195" s="3"/>
      <c r="G5195" s="3"/>
      <c r="H5195" s="3"/>
      <c r="I5195" s="3"/>
    </row>
    <row r="5196" spans="1:9" x14ac:dyDescent="0.2">
      <c r="A5196" s="3"/>
      <c r="G5196" s="3"/>
      <c r="H5196" s="3"/>
      <c r="I5196" s="3"/>
    </row>
    <row r="5197" spans="1:9" x14ac:dyDescent="0.2">
      <c r="A5197" s="3"/>
      <c r="G5197" s="3"/>
      <c r="H5197" s="3"/>
      <c r="I5197" s="3"/>
    </row>
    <row r="5198" spans="1:9" x14ac:dyDescent="0.2">
      <c r="A5198" s="3"/>
      <c r="G5198" s="3"/>
      <c r="H5198" s="3"/>
      <c r="I5198" s="3"/>
    </row>
    <row r="5199" spans="1:9" x14ac:dyDescent="0.2">
      <c r="A5199" s="3"/>
      <c r="G5199" s="3"/>
      <c r="H5199" s="3"/>
      <c r="I5199" s="3"/>
    </row>
    <row r="5200" spans="1:9" x14ac:dyDescent="0.2">
      <c r="A5200" s="3"/>
      <c r="G5200" s="3"/>
      <c r="H5200" s="3"/>
      <c r="I5200" s="3"/>
    </row>
    <row r="5201" spans="1:9" x14ac:dyDescent="0.2">
      <c r="A5201" s="3"/>
      <c r="G5201" s="3"/>
      <c r="H5201" s="3"/>
      <c r="I5201" s="3"/>
    </row>
    <row r="5202" spans="1:9" x14ac:dyDescent="0.2">
      <c r="A5202" s="3"/>
      <c r="G5202" s="3"/>
      <c r="H5202" s="3"/>
      <c r="I5202" s="3"/>
    </row>
    <row r="5203" spans="1:9" x14ac:dyDescent="0.2">
      <c r="A5203" s="3"/>
      <c r="G5203" s="3"/>
      <c r="H5203" s="3"/>
      <c r="I5203" s="3"/>
    </row>
    <row r="5204" spans="1:9" x14ac:dyDescent="0.2">
      <c r="A5204" s="3"/>
      <c r="G5204" s="3"/>
      <c r="H5204" s="3"/>
      <c r="I5204" s="3"/>
    </row>
    <row r="5205" spans="1:9" x14ac:dyDescent="0.2">
      <c r="A5205" s="3"/>
      <c r="G5205" s="3"/>
      <c r="H5205" s="3"/>
      <c r="I5205" s="3"/>
    </row>
    <row r="5206" spans="1:9" x14ac:dyDescent="0.2">
      <c r="A5206" s="3"/>
      <c r="G5206" s="3"/>
      <c r="H5206" s="3"/>
      <c r="I5206" s="3"/>
    </row>
    <row r="5207" spans="1:9" x14ac:dyDescent="0.2">
      <c r="A5207" s="3"/>
      <c r="G5207" s="3"/>
      <c r="H5207" s="3"/>
      <c r="I5207" s="3"/>
    </row>
    <row r="5208" spans="1:9" x14ac:dyDescent="0.2">
      <c r="A5208" s="3"/>
      <c r="G5208" s="3"/>
      <c r="H5208" s="3"/>
      <c r="I5208" s="3"/>
    </row>
    <row r="5209" spans="1:9" x14ac:dyDescent="0.2">
      <c r="A5209" s="3"/>
      <c r="G5209" s="3"/>
      <c r="H5209" s="3"/>
      <c r="I5209" s="3"/>
    </row>
    <row r="5210" spans="1:9" x14ac:dyDescent="0.2">
      <c r="A5210" s="3"/>
      <c r="G5210" s="3"/>
      <c r="H5210" s="3"/>
      <c r="I5210" s="3"/>
    </row>
    <row r="5211" spans="1:9" x14ac:dyDescent="0.2">
      <c r="A5211" s="3"/>
      <c r="G5211" s="3"/>
      <c r="H5211" s="3"/>
      <c r="I5211" s="3"/>
    </row>
    <row r="5212" spans="1:9" x14ac:dyDescent="0.2">
      <c r="A5212" s="3"/>
      <c r="G5212" s="3"/>
      <c r="H5212" s="3"/>
      <c r="I5212" s="3"/>
    </row>
    <row r="5213" spans="1:9" x14ac:dyDescent="0.2">
      <c r="A5213" s="3"/>
      <c r="G5213" s="3"/>
      <c r="H5213" s="3"/>
      <c r="I5213" s="3"/>
    </row>
    <row r="5214" spans="1:9" x14ac:dyDescent="0.2">
      <c r="A5214" s="3"/>
      <c r="G5214" s="3"/>
      <c r="H5214" s="3"/>
      <c r="I5214" s="3"/>
    </row>
    <row r="5215" spans="1:9" x14ac:dyDescent="0.2">
      <c r="A5215" s="3"/>
      <c r="G5215" s="3"/>
      <c r="H5215" s="3"/>
      <c r="I5215" s="3"/>
    </row>
    <row r="5216" spans="1:9" x14ac:dyDescent="0.2">
      <c r="A5216" s="3"/>
      <c r="G5216" s="3"/>
      <c r="H5216" s="3"/>
      <c r="I5216" s="3"/>
    </row>
    <row r="5217" spans="1:9" x14ac:dyDescent="0.2">
      <c r="A5217" s="3"/>
      <c r="G5217" s="3"/>
      <c r="H5217" s="3"/>
      <c r="I5217" s="3"/>
    </row>
    <row r="5218" spans="1:9" x14ac:dyDescent="0.2">
      <c r="A5218" s="3"/>
      <c r="G5218" s="3"/>
      <c r="H5218" s="3"/>
      <c r="I5218" s="3"/>
    </row>
    <row r="5219" spans="1:9" x14ac:dyDescent="0.2">
      <c r="A5219" s="3"/>
      <c r="G5219" s="3"/>
      <c r="H5219" s="3"/>
      <c r="I5219" s="3"/>
    </row>
    <row r="5220" spans="1:9" x14ac:dyDescent="0.2">
      <c r="A5220" s="3"/>
      <c r="G5220" s="3"/>
      <c r="H5220" s="3"/>
      <c r="I5220" s="3"/>
    </row>
    <row r="5221" spans="1:9" x14ac:dyDescent="0.2">
      <c r="A5221" s="3"/>
      <c r="G5221" s="3"/>
      <c r="H5221" s="3"/>
      <c r="I5221" s="3"/>
    </row>
    <row r="5222" spans="1:9" x14ac:dyDescent="0.2">
      <c r="A5222" s="3"/>
      <c r="G5222" s="3"/>
      <c r="H5222" s="3"/>
      <c r="I5222" s="3"/>
    </row>
    <row r="5223" spans="1:9" x14ac:dyDescent="0.2">
      <c r="A5223" s="3"/>
      <c r="G5223" s="3"/>
      <c r="H5223" s="3"/>
      <c r="I5223" s="3"/>
    </row>
    <row r="5224" spans="1:9" x14ac:dyDescent="0.2">
      <c r="A5224" s="3"/>
      <c r="G5224" s="3"/>
      <c r="H5224" s="3"/>
      <c r="I5224" s="3"/>
    </row>
    <row r="5225" spans="1:9" x14ac:dyDescent="0.2">
      <c r="A5225" s="3"/>
      <c r="G5225" s="3"/>
      <c r="H5225" s="3"/>
      <c r="I5225" s="3"/>
    </row>
    <row r="5226" spans="1:9" x14ac:dyDescent="0.2">
      <c r="A5226" s="3"/>
      <c r="G5226" s="3"/>
      <c r="H5226" s="3"/>
      <c r="I5226" s="3"/>
    </row>
    <row r="5227" spans="1:9" x14ac:dyDescent="0.2">
      <c r="A5227" s="3"/>
      <c r="G5227" s="3"/>
      <c r="H5227" s="3"/>
      <c r="I5227" s="3"/>
    </row>
    <row r="5228" spans="1:9" x14ac:dyDescent="0.2">
      <c r="A5228" s="3"/>
      <c r="G5228" s="3"/>
      <c r="H5228" s="3"/>
      <c r="I5228" s="3"/>
    </row>
    <row r="5229" spans="1:9" x14ac:dyDescent="0.2">
      <c r="A5229" s="3"/>
      <c r="G5229" s="3"/>
      <c r="H5229" s="3"/>
      <c r="I5229" s="3"/>
    </row>
    <row r="5230" spans="1:9" x14ac:dyDescent="0.2">
      <c r="A5230" s="3"/>
      <c r="G5230" s="3"/>
      <c r="H5230" s="3"/>
      <c r="I5230" s="3"/>
    </row>
    <row r="5231" spans="1:9" x14ac:dyDescent="0.2">
      <c r="A5231" s="3"/>
      <c r="G5231" s="3"/>
      <c r="H5231" s="3"/>
      <c r="I5231" s="3"/>
    </row>
    <row r="5232" spans="1:9" x14ac:dyDescent="0.2">
      <c r="A5232" s="3"/>
      <c r="G5232" s="3"/>
      <c r="H5232" s="3"/>
      <c r="I5232" s="3"/>
    </row>
    <row r="5233" spans="1:9" x14ac:dyDescent="0.2">
      <c r="A5233" s="3"/>
      <c r="G5233" s="3"/>
      <c r="H5233" s="3"/>
      <c r="I5233" s="3"/>
    </row>
    <row r="5234" spans="1:9" x14ac:dyDescent="0.2">
      <c r="A5234" s="3"/>
      <c r="G5234" s="3"/>
      <c r="H5234" s="3"/>
      <c r="I5234" s="3"/>
    </row>
    <row r="5235" spans="1:9" x14ac:dyDescent="0.2">
      <c r="A5235" s="3"/>
      <c r="G5235" s="3"/>
      <c r="H5235" s="3"/>
      <c r="I5235" s="3"/>
    </row>
    <row r="5236" spans="1:9" x14ac:dyDescent="0.2">
      <c r="A5236" s="3"/>
      <c r="G5236" s="3"/>
      <c r="H5236" s="3"/>
      <c r="I5236" s="3"/>
    </row>
    <row r="5237" spans="1:9" x14ac:dyDescent="0.2">
      <c r="A5237" s="3"/>
      <c r="G5237" s="3"/>
      <c r="H5237" s="3"/>
      <c r="I5237" s="3"/>
    </row>
    <row r="5238" spans="1:9" x14ac:dyDescent="0.2">
      <c r="A5238" s="3"/>
      <c r="G5238" s="3"/>
      <c r="H5238" s="3"/>
      <c r="I5238" s="3"/>
    </row>
    <row r="5239" spans="1:9" x14ac:dyDescent="0.2">
      <c r="A5239" s="3"/>
      <c r="G5239" s="3"/>
      <c r="H5239" s="3"/>
      <c r="I5239" s="3"/>
    </row>
    <row r="5240" spans="1:9" x14ac:dyDescent="0.2">
      <c r="A5240" s="3"/>
      <c r="G5240" s="3"/>
      <c r="H5240" s="3"/>
      <c r="I5240" s="3"/>
    </row>
    <row r="5241" spans="1:9" x14ac:dyDescent="0.2">
      <c r="A5241" s="3"/>
      <c r="G5241" s="3"/>
      <c r="H5241" s="3"/>
      <c r="I5241" s="3"/>
    </row>
    <row r="5242" spans="1:9" x14ac:dyDescent="0.2">
      <c r="A5242" s="3"/>
      <c r="G5242" s="3"/>
      <c r="H5242" s="3"/>
      <c r="I5242" s="3"/>
    </row>
    <row r="5243" spans="1:9" x14ac:dyDescent="0.2">
      <c r="A5243" s="3"/>
      <c r="G5243" s="3"/>
      <c r="H5243" s="3"/>
      <c r="I5243" s="3"/>
    </row>
    <row r="5244" spans="1:9" x14ac:dyDescent="0.2">
      <c r="A5244" s="3"/>
      <c r="G5244" s="3"/>
      <c r="H5244" s="3"/>
      <c r="I5244" s="3"/>
    </row>
    <row r="5245" spans="1:9" x14ac:dyDescent="0.2">
      <c r="A5245" s="3"/>
      <c r="G5245" s="3"/>
      <c r="H5245" s="3"/>
      <c r="I5245" s="3"/>
    </row>
    <row r="5246" spans="1:9" x14ac:dyDescent="0.2">
      <c r="A5246" s="3"/>
      <c r="G5246" s="3"/>
      <c r="H5246" s="3"/>
      <c r="I5246" s="3"/>
    </row>
    <row r="5247" spans="1:9" x14ac:dyDescent="0.2">
      <c r="A5247" s="3"/>
      <c r="G5247" s="3"/>
      <c r="H5247" s="3"/>
      <c r="I5247" s="3"/>
    </row>
    <row r="5248" spans="1:9" x14ac:dyDescent="0.2">
      <c r="A5248" s="3"/>
      <c r="G5248" s="3"/>
      <c r="H5248" s="3"/>
      <c r="I5248" s="3"/>
    </row>
    <row r="5249" spans="1:9" x14ac:dyDescent="0.2">
      <c r="A5249" s="3"/>
      <c r="G5249" s="3"/>
      <c r="H5249" s="3"/>
      <c r="I5249" s="3"/>
    </row>
    <row r="5250" spans="1:9" x14ac:dyDescent="0.2">
      <c r="A5250" s="3"/>
      <c r="G5250" s="3"/>
      <c r="H5250" s="3"/>
      <c r="I5250" s="3"/>
    </row>
    <row r="5251" spans="1:9" x14ac:dyDescent="0.2">
      <c r="A5251" s="3"/>
      <c r="G5251" s="3"/>
      <c r="H5251" s="3"/>
      <c r="I5251" s="3"/>
    </row>
    <row r="5252" spans="1:9" x14ac:dyDescent="0.2">
      <c r="A5252" s="3"/>
      <c r="G5252" s="3"/>
      <c r="H5252" s="3"/>
      <c r="I5252" s="3"/>
    </row>
    <row r="5253" spans="1:9" x14ac:dyDescent="0.2">
      <c r="A5253" s="3"/>
      <c r="G5253" s="3"/>
      <c r="H5253" s="3"/>
      <c r="I5253" s="3"/>
    </row>
    <row r="5254" spans="1:9" x14ac:dyDescent="0.2">
      <c r="A5254" s="3"/>
      <c r="G5254" s="3"/>
      <c r="H5254" s="3"/>
      <c r="I5254" s="3"/>
    </row>
    <row r="5255" spans="1:9" x14ac:dyDescent="0.2">
      <c r="A5255" s="3"/>
      <c r="G5255" s="3"/>
      <c r="H5255" s="3"/>
      <c r="I5255" s="3"/>
    </row>
    <row r="5256" spans="1:9" x14ac:dyDescent="0.2">
      <c r="A5256" s="3"/>
      <c r="G5256" s="3"/>
      <c r="H5256" s="3"/>
      <c r="I5256" s="3"/>
    </row>
    <row r="5257" spans="1:9" x14ac:dyDescent="0.2">
      <c r="A5257" s="3"/>
      <c r="G5257" s="3"/>
      <c r="H5257" s="3"/>
      <c r="I5257" s="3"/>
    </row>
    <row r="5258" spans="1:9" x14ac:dyDescent="0.2">
      <c r="A5258" s="3"/>
      <c r="G5258" s="3"/>
      <c r="H5258" s="3"/>
      <c r="I5258" s="3"/>
    </row>
    <row r="5259" spans="1:9" x14ac:dyDescent="0.2">
      <c r="A5259" s="3"/>
      <c r="G5259" s="3"/>
      <c r="H5259" s="3"/>
      <c r="I5259" s="3"/>
    </row>
    <row r="5260" spans="1:9" x14ac:dyDescent="0.2">
      <c r="A5260" s="3"/>
      <c r="G5260" s="3"/>
      <c r="H5260" s="3"/>
      <c r="I5260" s="3"/>
    </row>
    <row r="5261" spans="1:9" x14ac:dyDescent="0.2">
      <c r="A5261" s="3"/>
      <c r="G5261" s="3"/>
      <c r="H5261" s="3"/>
      <c r="I5261" s="3"/>
    </row>
    <row r="5262" spans="1:9" x14ac:dyDescent="0.2">
      <c r="A5262" s="3"/>
      <c r="G5262" s="3"/>
      <c r="H5262" s="3"/>
      <c r="I5262" s="3"/>
    </row>
    <row r="5263" spans="1:9" x14ac:dyDescent="0.2">
      <c r="A5263" s="3"/>
      <c r="G5263" s="3"/>
      <c r="H5263" s="3"/>
      <c r="I5263" s="3"/>
    </row>
    <row r="5264" spans="1:9" x14ac:dyDescent="0.2">
      <c r="A5264" s="3"/>
      <c r="G5264" s="3"/>
      <c r="H5264" s="3"/>
      <c r="I5264" s="3"/>
    </row>
    <row r="5265" spans="1:9" x14ac:dyDescent="0.2">
      <c r="A5265" s="3"/>
      <c r="G5265" s="3"/>
      <c r="H5265" s="3"/>
      <c r="I5265" s="3"/>
    </row>
    <row r="5266" spans="1:9" x14ac:dyDescent="0.2">
      <c r="A5266" s="3"/>
      <c r="G5266" s="3"/>
      <c r="H5266" s="3"/>
      <c r="I5266" s="3"/>
    </row>
    <row r="5267" spans="1:9" x14ac:dyDescent="0.2">
      <c r="A5267" s="3"/>
      <c r="G5267" s="3"/>
      <c r="H5267" s="3"/>
      <c r="I5267" s="3"/>
    </row>
    <row r="5268" spans="1:9" x14ac:dyDescent="0.2">
      <c r="A5268" s="3"/>
      <c r="G5268" s="3"/>
      <c r="H5268" s="3"/>
      <c r="I5268" s="3"/>
    </row>
    <row r="5269" spans="1:9" x14ac:dyDescent="0.2">
      <c r="A5269" s="3"/>
      <c r="G5269" s="3"/>
      <c r="H5269" s="3"/>
      <c r="I5269" s="3"/>
    </row>
    <row r="5270" spans="1:9" x14ac:dyDescent="0.2">
      <c r="A5270" s="3"/>
      <c r="G5270" s="3"/>
      <c r="H5270" s="3"/>
      <c r="I5270" s="3"/>
    </row>
    <row r="5271" spans="1:9" x14ac:dyDescent="0.2">
      <c r="A5271" s="3"/>
      <c r="G5271" s="3"/>
      <c r="H5271" s="3"/>
      <c r="I5271" s="3"/>
    </row>
    <row r="5272" spans="1:9" x14ac:dyDescent="0.2">
      <c r="A5272" s="3"/>
      <c r="G5272" s="3"/>
      <c r="H5272" s="3"/>
      <c r="I5272" s="3"/>
    </row>
    <row r="5273" spans="1:9" x14ac:dyDescent="0.2">
      <c r="A5273" s="3"/>
      <c r="G5273" s="3"/>
      <c r="H5273" s="3"/>
      <c r="I5273" s="3"/>
    </row>
    <row r="5274" spans="1:9" x14ac:dyDescent="0.2">
      <c r="A5274" s="3"/>
      <c r="G5274" s="3"/>
      <c r="H5274" s="3"/>
      <c r="I5274" s="3"/>
    </row>
    <row r="5275" spans="1:9" x14ac:dyDescent="0.2">
      <c r="A5275" s="3"/>
      <c r="G5275" s="3"/>
      <c r="H5275" s="3"/>
      <c r="I5275" s="3"/>
    </row>
    <row r="5276" spans="1:9" x14ac:dyDescent="0.2">
      <c r="A5276" s="3"/>
      <c r="G5276" s="3"/>
      <c r="H5276" s="3"/>
      <c r="I5276" s="3"/>
    </row>
    <row r="5277" spans="1:9" x14ac:dyDescent="0.2">
      <c r="A5277" s="3"/>
      <c r="G5277" s="3"/>
      <c r="H5277" s="3"/>
      <c r="I5277" s="3"/>
    </row>
    <row r="5278" spans="1:9" x14ac:dyDescent="0.2">
      <c r="A5278" s="3"/>
      <c r="G5278" s="3"/>
      <c r="H5278" s="3"/>
      <c r="I5278" s="3"/>
    </row>
    <row r="5279" spans="1:9" x14ac:dyDescent="0.2">
      <c r="A5279" s="3"/>
      <c r="G5279" s="3"/>
      <c r="H5279" s="3"/>
      <c r="I5279" s="3"/>
    </row>
    <row r="5280" spans="1:9" x14ac:dyDescent="0.2">
      <c r="A5280" s="3"/>
      <c r="G5280" s="3"/>
      <c r="H5280" s="3"/>
      <c r="I5280" s="3"/>
    </row>
    <row r="5281" spans="1:9" x14ac:dyDescent="0.2">
      <c r="A5281" s="3"/>
      <c r="G5281" s="3"/>
      <c r="H5281" s="3"/>
      <c r="I5281" s="3"/>
    </row>
    <row r="5282" spans="1:9" x14ac:dyDescent="0.2">
      <c r="A5282" s="3"/>
      <c r="G5282" s="3"/>
      <c r="H5282" s="3"/>
      <c r="I5282" s="3"/>
    </row>
    <row r="5283" spans="1:9" x14ac:dyDescent="0.2">
      <c r="A5283" s="3"/>
      <c r="G5283" s="3"/>
      <c r="H5283" s="3"/>
      <c r="I5283" s="3"/>
    </row>
    <row r="5284" spans="1:9" x14ac:dyDescent="0.2">
      <c r="A5284" s="3"/>
      <c r="G5284" s="3"/>
      <c r="H5284" s="3"/>
      <c r="I5284" s="3"/>
    </row>
    <row r="5285" spans="1:9" x14ac:dyDescent="0.2">
      <c r="A5285" s="3"/>
      <c r="G5285" s="3"/>
      <c r="H5285" s="3"/>
      <c r="I5285" s="3"/>
    </row>
    <row r="5286" spans="1:9" x14ac:dyDescent="0.2">
      <c r="A5286" s="3"/>
      <c r="G5286" s="3"/>
      <c r="H5286" s="3"/>
      <c r="I5286" s="3"/>
    </row>
    <row r="5287" spans="1:9" x14ac:dyDescent="0.2">
      <c r="A5287" s="3"/>
      <c r="G5287" s="3"/>
      <c r="H5287" s="3"/>
      <c r="I5287" s="3"/>
    </row>
    <row r="5288" spans="1:9" x14ac:dyDescent="0.2">
      <c r="A5288" s="3"/>
      <c r="G5288" s="3"/>
      <c r="H5288" s="3"/>
      <c r="I5288" s="3"/>
    </row>
    <row r="5289" spans="1:9" x14ac:dyDescent="0.2">
      <c r="A5289" s="3"/>
      <c r="G5289" s="3"/>
      <c r="H5289" s="3"/>
      <c r="I5289" s="3"/>
    </row>
    <row r="5290" spans="1:9" x14ac:dyDescent="0.2">
      <c r="A5290" s="3"/>
      <c r="G5290" s="3"/>
      <c r="H5290" s="3"/>
      <c r="I5290" s="3"/>
    </row>
    <row r="5291" spans="1:9" x14ac:dyDescent="0.2">
      <c r="A5291" s="3"/>
      <c r="G5291" s="3"/>
      <c r="H5291" s="3"/>
      <c r="I5291" s="3"/>
    </row>
    <row r="5292" spans="1:9" x14ac:dyDescent="0.2">
      <c r="A5292" s="3"/>
      <c r="G5292" s="3"/>
      <c r="H5292" s="3"/>
      <c r="I5292" s="3"/>
    </row>
    <row r="5293" spans="1:9" x14ac:dyDescent="0.2">
      <c r="A5293" s="3"/>
      <c r="G5293" s="3"/>
      <c r="H5293" s="3"/>
      <c r="I5293" s="3"/>
    </row>
    <row r="5294" spans="1:9" x14ac:dyDescent="0.2">
      <c r="A5294" s="3"/>
      <c r="G5294" s="3"/>
      <c r="H5294" s="3"/>
      <c r="I5294" s="3"/>
    </row>
    <row r="5295" spans="1:9" x14ac:dyDescent="0.2">
      <c r="A5295" s="3"/>
      <c r="G5295" s="3"/>
      <c r="H5295" s="3"/>
      <c r="I5295" s="3"/>
    </row>
    <row r="5296" spans="1:9" x14ac:dyDescent="0.2">
      <c r="A5296" s="3"/>
      <c r="G5296" s="3"/>
      <c r="H5296" s="3"/>
      <c r="I5296" s="3"/>
    </row>
    <row r="5297" spans="1:9" x14ac:dyDescent="0.2">
      <c r="A5297" s="3"/>
      <c r="G5297" s="3"/>
      <c r="H5297" s="3"/>
      <c r="I5297" s="3"/>
    </row>
    <row r="5298" spans="1:9" x14ac:dyDescent="0.2">
      <c r="A5298" s="3"/>
      <c r="G5298" s="3"/>
      <c r="H5298" s="3"/>
      <c r="I5298" s="3"/>
    </row>
    <row r="5299" spans="1:9" x14ac:dyDescent="0.2">
      <c r="A5299" s="3"/>
      <c r="G5299" s="3"/>
      <c r="H5299" s="3"/>
      <c r="I5299" s="3"/>
    </row>
    <row r="5300" spans="1:9" x14ac:dyDescent="0.2">
      <c r="A5300" s="3"/>
      <c r="G5300" s="3"/>
      <c r="H5300" s="3"/>
      <c r="I5300" s="3"/>
    </row>
    <row r="5301" spans="1:9" x14ac:dyDescent="0.2">
      <c r="A5301" s="3"/>
      <c r="G5301" s="3"/>
      <c r="H5301" s="3"/>
      <c r="I5301" s="3"/>
    </row>
    <row r="5302" spans="1:9" x14ac:dyDescent="0.2">
      <c r="A5302" s="3"/>
      <c r="G5302" s="3"/>
      <c r="H5302" s="3"/>
      <c r="I5302" s="3"/>
    </row>
    <row r="5303" spans="1:9" x14ac:dyDescent="0.2">
      <c r="A5303" s="3"/>
      <c r="G5303" s="3"/>
      <c r="H5303" s="3"/>
      <c r="I5303" s="3"/>
    </row>
    <row r="5304" spans="1:9" x14ac:dyDescent="0.2">
      <c r="A5304" s="3"/>
      <c r="G5304" s="3"/>
      <c r="H5304" s="3"/>
      <c r="I5304" s="3"/>
    </row>
    <row r="5305" spans="1:9" x14ac:dyDescent="0.2">
      <c r="A5305" s="3"/>
      <c r="G5305" s="3"/>
      <c r="H5305" s="3"/>
      <c r="I5305" s="3"/>
    </row>
    <row r="5306" spans="1:9" x14ac:dyDescent="0.2">
      <c r="A5306" s="3"/>
      <c r="G5306" s="3"/>
      <c r="H5306" s="3"/>
      <c r="I5306" s="3"/>
    </row>
    <row r="5307" spans="1:9" x14ac:dyDescent="0.2">
      <c r="A5307" s="3"/>
      <c r="G5307" s="3"/>
      <c r="H5307" s="3"/>
      <c r="I5307" s="3"/>
    </row>
    <row r="5308" spans="1:9" x14ac:dyDescent="0.2">
      <c r="A5308" s="3"/>
      <c r="G5308" s="3"/>
      <c r="H5308" s="3"/>
      <c r="I5308" s="3"/>
    </row>
    <row r="5309" spans="1:9" x14ac:dyDescent="0.2">
      <c r="A5309" s="3"/>
      <c r="G5309" s="3"/>
      <c r="H5309" s="3"/>
      <c r="I5309" s="3"/>
    </row>
    <row r="5310" spans="1:9" x14ac:dyDescent="0.2">
      <c r="A5310" s="3"/>
      <c r="G5310" s="3"/>
      <c r="H5310" s="3"/>
      <c r="I5310" s="3"/>
    </row>
    <row r="5311" spans="1:9" x14ac:dyDescent="0.2">
      <c r="A5311" s="3"/>
      <c r="G5311" s="3"/>
      <c r="H5311" s="3"/>
      <c r="I5311" s="3"/>
    </row>
    <row r="5312" spans="1:9" x14ac:dyDescent="0.2">
      <c r="A5312" s="3"/>
      <c r="G5312" s="3"/>
      <c r="H5312" s="3"/>
      <c r="I5312" s="3"/>
    </row>
    <row r="5313" spans="1:9" x14ac:dyDescent="0.2">
      <c r="A5313" s="3"/>
      <c r="G5313" s="3"/>
      <c r="H5313" s="3"/>
      <c r="I5313" s="3"/>
    </row>
    <row r="5314" spans="1:9" x14ac:dyDescent="0.2">
      <c r="A5314" s="3"/>
      <c r="G5314" s="3"/>
      <c r="H5314" s="3"/>
      <c r="I5314" s="3"/>
    </row>
    <row r="5315" spans="1:9" x14ac:dyDescent="0.2">
      <c r="A5315" s="3"/>
      <c r="G5315" s="3"/>
      <c r="H5315" s="3"/>
      <c r="I5315" s="3"/>
    </row>
    <row r="5316" spans="1:9" x14ac:dyDescent="0.2">
      <c r="A5316" s="3"/>
      <c r="G5316" s="3"/>
      <c r="H5316" s="3"/>
      <c r="I5316" s="3"/>
    </row>
    <row r="5317" spans="1:9" x14ac:dyDescent="0.2">
      <c r="A5317" s="3"/>
      <c r="G5317" s="3"/>
      <c r="H5317" s="3"/>
      <c r="I5317" s="3"/>
    </row>
    <row r="5318" spans="1:9" x14ac:dyDescent="0.2">
      <c r="A5318" s="3"/>
      <c r="G5318" s="3"/>
      <c r="H5318" s="3"/>
      <c r="I5318" s="3"/>
    </row>
    <row r="5319" spans="1:9" x14ac:dyDescent="0.2">
      <c r="A5319" s="3"/>
      <c r="G5319" s="3"/>
      <c r="H5319" s="3"/>
      <c r="I5319" s="3"/>
    </row>
    <row r="5320" spans="1:9" x14ac:dyDescent="0.2">
      <c r="A5320" s="3"/>
      <c r="G5320" s="3"/>
      <c r="H5320" s="3"/>
      <c r="I5320" s="3"/>
    </row>
    <row r="5321" spans="1:9" x14ac:dyDescent="0.2">
      <c r="A5321" s="3"/>
      <c r="G5321" s="3"/>
      <c r="H5321" s="3"/>
      <c r="I5321" s="3"/>
    </row>
    <row r="5322" spans="1:9" x14ac:dyDescent="0.2">
      <c r="A5322" s="3"/>
      <c r="G5322" s="3"/>
      <c r="H5322" s="3"/>
      <c r="I5322" s="3"/>
    </row>
    <row r="5323" spans="1:9" x14ac:dyDescent="0.2">
      <c r="A5323" s="3"/>
      <c r="G5323" s="3"/>
      <c r="H5323" s="3"/>
      <c r="I5323" s="3"/>
    </row>
    <row r="5324" spans="1:9" x14ac:dyDescent="0.2">
      <c r="A5324" s="3"/>
      <c r="G5324" s="3"/>
      <c r="H5324" s="3"/>
      <c r="I5324" s="3"/>
    </row>
    <row r="5325" spans="1:9" x14ac:dyDescent="0.2">
      <c r="A5325" s="3"/>
      <c r="G5325" s="3"/>
      <c r="H5325" s="3"/>
      <c r="I5325" s="3"/>
    </row>
    <row r="5326" spans="1:9" x14ac:dyDescent="0.2">
      <c r="A5326" s="3"/>
      <c r="G5326" s="3"/>
      <c r="H5326" s="3"/>
      <c r="I5326" s="3"/>
    </row>
    <row r="5327" spans="1:9" x14ac:dyDescent="0.2">
      <c r="A5327" s="3"/>
      <c r="G5327" s="3"/>
      <c r="H5327" s="3"/>
      <c r="I5327" s="3"/>
    </row>
    <row r="5328" spans="1:9" x14ac:dyDescent="0.2">
      <c r="A5328" s="3"/>
      <c r="G5328" s="3"/>
      <c r="H5328" s="3"/>
      <c r="I5328" s="3"/>
    </row>
    <row r="5329" spans="1:9" x14ac:dyDescent="0.2">
      <c r="A5329" s="3"/>
      <c r="G5329" s="3"/>
      <c r="H5329" s="3"/>
      <c r="I5329" s="3"/>
    </row>
    <row r="5330" spans="1:9" x14ac:dyDescent="0.2">
      <c r="A5330" s="3"/>
      <c r="G5330" s="3"/>
      <c r="H5330" s="3"/>
      <c r="I5330" s="3"/>
    </row>
    <row r="5331" spans="1:9" x14ac:dyDescent="0.2">
      <c r="A5331" s="3"/>
      <c r="G5331" s="3"/>
      <c r="H5331" s="3"/>
      <c r="I5331" s="3"/>
    </row>
    <row r="5332" spans="1:9" x14ac:dyDescent="0.2">
      <c r="A5332" s="3"/>
      <c r="G5332" s="3"/>
      <c r="H5332" s="3"/>
      <c r="I5332" s="3"/>
    </row>
    <row r="5333" spans="1:9" x14ac:dyDescent="0.2">
      <c r="A5333" s="3"/>
      <c r="G5333" s="3"/>
      <c r="H5333" s="3"/>
      <c r="I5333" s="3"/>
    </row>
    <row r="5334" spans="1:9" x14ac:dyDescent="0.2">
      <c r="A5334" s="3"/>
      <c r="G5334" s="3"/>
      <c r="H5334" s="3"/>
      <c r="I5334" s="3"/>
    </row>
    <row r="5335" spans="1:9" x14ac:dyDescent="0.2">
      <c r="A5335" s="3"/>
      <c r="G5335" s="3"/>
      <c r="H5335" s="3"/>
      <c r="I5335" s="3"/>
    </row>
    <row r="5336" spans="1:9" x14ac:dyDescent="0.2">
      <c r="A5336" s="3"/>
      <c r="G5336" s="3"/>
      <c r="H5336" s="3"/>
      <c r="I5336" s="3"/>
    </row>
    <row r="5337" spans="1:9" x14ac:dyDescent="0.2">
      <c r="A5337" s="3"/>
      <c r="G5337" s="3"/>
      <c r="H5337" s="3"/>
      <c r="I5337" s="3"/>
    </row>
    <row r="5338" spans="1:9" x14ac:dyDescent="0.2">
      <c r="A5338" s="3"/>
      <c r="G5338" s="3"/>
      <c r="H5338" s="3"/>
      <c r="I5338" s="3"/>
    </row>
    <row r="5339" spans="1:9" x14ac:dyDescent="0.2">
      <c r="A5339" s="3"/>
      <c r="G5339" s="3"/>
      <c r="H5339" s="3"/>
      <c r="I5339" s="3"/>
    </row>
    <row r="5340" spans="1:9" x14ac:dyDescent="0.2">
      <c r="A5340" s="3"/>
      <c r="G5340" s="3"/>
      <c r="H5340" s="3"/>
      <c r="I5340" s="3"/>
    </row>
    <row r="5341" spans="1:9" x14ac:dyDescent="0.2">
      <c r="A5341" s="3"/>
      <c r="G5341" s="3"/>
      <c r="H5341" s="3"/>
      <c r="I5341" s="3"/>
    </row>
    <row r="5342" spans="1:9" x14ac:dyDescent="0.2">
      <c r="A5342" s="3"/>
      <c r="G5342" s="3"/>
      <c r="H5342" s="3"/>
      <c r="I5342" s="3"/>
    </row>
    <row r="5343" spans="1:9" x14ac:dyDescent="0.2">
      <c r="A5343" s="3"/>
      <c r="G5343" s="3"/>
      <c r="H5343" s="3"/>
      <c r="I5343" s="3"/>
    </row>
    <row r="5344" spans="1:9" x14ac:dyDescent="0.2">
      <c r="A5344" s="3"/>
      <c r="G5344" s="3"/>
      <c r="H5344" s="3"/>
      <c r="I5344" s="3"/>
    </row>
    <row r="5345" spans="1:9" x14ac:dyDescent="0.2">
      <c r="A5345" s="3"/>
      <c r="G5345" s="3"/>
      <c r="H5345" s="3"/>
      <c r="I5345" s="3"/>
    </row>
    <row r="5346" spans="1:9" x14ac:dyDescent="0.2">
      <c r="A5346" s="3"/>
      <c r="G5346" s="3"/>
      <c r="H5346" s="3"/>
      <c r="I5346" s="3"/>
    </row>
    <row r="5347" spans="1:9" x14ac:dyDescent="0.2">
      <c r="A5347" s="3"/>
      <c r="G5347" s="3"/>
      <c r="H5347" s="3"/>
      <c r="I5347" s="3"/>
    </row>
    <row r="5348" spans="1:9" x14ac:dyDescent="0.2">
      <c r="A5348" s="3"/>
      <c r="G5348" s="3"/>
      <c r="H5348" s="3"/>
      <c r="I5348" s="3"/>
    </row>
    <row r="5349" spans="1:9" x14ac:dyDescent="0.2">
      <c r="A5349" s="3"/>
      <c r="G5349" s="3"/>
      <c r="H5349" s="3"/>
      <c r="I5349" s="3"/>
    </row>
    <row r="5350" spans="1:9" x14ac:dyDescent="0.2">
      <c r="A5350" s="3"/>
      <c r="G5350" s="3"/>
      <c r="H5350" s="3"/>
      <c r="I5350" s="3"/>
    </row>
    <row r="5351" spans="1:9" x14ac:dyDescent="0.2">
      <c r="A5351" s="3"/>
      <c r="G5351" s="3"/>
      <c r="H5351" s="3"/>
      <c r="I5351" s="3"/>
    </row>
    <row r="5352" spans="1:9" x14ac:dyDescent="0.2">
      <c r="A5352" s="3"/>
      <c r="G5352" s="3"/>
      <c r="H5352" s="3"/>
      <c r="I5352" s="3"/>
    </row>
    <row r="5353" spans="1:9" x14ac:dyDescent="0.2">
      <c r="A5353" s="3"/>
      <c r="G5353" s="3"/>
      <c r="H5353" s="3"/>
      <c r="I5353" s="3"/>
    </row>
    <row r="5354" spans="1:9" x14ac:dyDescent="0.2">
      <c r="A5354" s="3"/>
      <c r="G5354" s="3"/>
      <c r="H5354" s="3"/>
      <c r="I5354" s="3"/>
    </row>
    <row r="5355" spans="1:9" x14ac:dyDescent="0.2">
      <c r="A5355" s="3"/>
      <c r="G5355" s="3"/>
      <c r="H5355" s="3"/>
      <c r="I5355" s="3"/>
    </row>
    <row r="5356" spans="1:9" x14ac:dyDescent="0.2">
      <c r="A5356" s="3"/>
      <c r="G5356" s="3"/>
      <c r="H5356" s="3"/>
      <c r="I5356" s="3"/>
    </row>
    <row r="5357" spans="1:9" x14ac:dyDescent="0.2">
      <c r="A5357" s="3"/>
      <c r="G5357" s="3"/>
      <c r="H5357" s="3"/>
      <c r="I5357" s="3"/>
    </row>
    <row r="5358" spans="1:9" x14ac:dyDescent="0.2">
      <c r="A5358" s="3"/>
      <c r="G5358" s="3"/>
      <c r="H5358" s="3"/>
      <c r="I5358" s="3"/>
    </row>
    <row r="5359" spans="1:9" x14ac:dyDescent="0.2">
      <c r="A5359" s="3"/>
      <c r="G5359" s="3"/>
      <c r="H5359" s="3"/>
      <c r="I5359" s="3"/>
    </row>
    <row r="5360" spans="1:9" x14ac:dyDescent="0.2">
      <c r="A5360" s="3"/>
      <c r="G5360" s="3"/>
      <c r="H5360" s="3"/>
      <c r="I5360" s="3"/>
    </row>
    <row r="5361" spans="1:9" x14ac:dyDescent="0.2">
      <c r="A5361" s="3"/>
      <c r="G5361" s="3"/>
      <c r="H5361" s="3"/>
      <c r="I5361" s="3"/>
    </row>
    <row r="5362" spans="1:9" x14ac:dyDescent="0.2">
      <c r="A5362" s="3"/>
      <c r="G5362" s="3"/>
      <c r="H5362" s="3"/>
      <c r="I5362" s="3"/>
    </row>
    <row r="5363" spans="1:9" x14ac:dyDescent="0.2">
      <c r="A5363" s="3"/>
      <c r="G5363" s="3"/>
      <c r="H5363" s="3"/>
      <c r="I5363" s="3"/>
    </row>
    <row r="5364" spans="1:9" x14ac:dyDescent="0.2">
      <c r="A5364" s="3"/>
      <c r="G5364" s="3"/>
      <c r="H5364" s="3"/>
      <c r="I5364" s="3"/>
    </row>
    <row r="5365" spans="1:9" x14ac:dyDescent="0.2">
      <c r="A5365" s="3"/>
      <c r="G5365" s="3"/>
      <c r="H5365" s="3"/>
      <c r="I5365" s="3"/>
    </row>
    <row r="5366" spans="1:9" x14ac:dyDescent="0.2">
      <c r="A5366" s="3"/>
      <c r="G5366" s="3"/>
      <c r="H5366" s="3"/>
      <c r="I5366" s="3"/>
    </row>
    <row r="5367" spans="1:9" x14ac:dyDescent="0.2">
      <c r="A5367" s="3"/>
      <c r="G5367" s="3"/>
      <c r="H5367" s="3"/>
      <c r="I5367" s="3"/>
    </row>
    <row r="5368" spans="1:9" x14ac:dyDescent="0.2">
      <c r="A5368" s="3"/>
      <c r="G5368" s="3"/>
      <c r="H5368" s="3"/>
      <c r="I5368" s="3"/>
    </row>
    <row r="5369" spans="1:9" x14ac:dyDescent="0.2">
      <c r="A5369" s="3"/>
      <c r="G5369" s="3"/>
      <c r="H5369" s="3"/>
      <c r="I5369" s="3"/>
    </row>
    <row r="5370" spans="1:9" x14ac:dyDescent="0.2">
      <c r="A5370" s="3"/>
      <c r="G5370" s="3"/>
      <c r="H5370" s="3"/>
      <c r="I5370" s="3"/>
    </row>
    <row r="5371" spans="1:9" x14ac:dyDescent="0.2">
      <c r="A5371" s="3"/>
      <c r="G5371" s="3"/>
      <c r="H5371" s="3"/>
      <c r="I5371" s="3"/>
    </row>
    <row r="5372" spans="1:9" x14ac:dyDescent="0.2">
      <c r="A5372" s="3"/>
      <c r="G5372" s="3"/>
      <c r="H5372" s="3"/>
      <c r="I5372" s="3"/>
    </row>
    <row r="5373" spans="1:9" x14ac:dyDescent="0.2">
      <c r="A5373" s="3"/>
      <c r="G5373" s="3"/>
      <c r="H5373" s="3"/>
      <c r="I5373" s="3"/>
    </row>
    <row r="5374" spans="1:9" x14ac:dyDescent="0.2">
      <c r="A5374" s="3"/>
      <c r="G5374" s="3"/>
      <c r="H5374" s="3"/>
      <c r="I5374" s="3"/>
    </row>
    <row r="5375" spans="1:9" x14ac:dyDescent="0.2">
      <c r="A5375" s="3"/>
      <c r="G5375" s="3"/>
      <c r="H5375" s="3"/>
      <c r="I5375" s="3"/>
    </row>
    <row r="5376" spans="1:9" x14ac:dyDescent="0.2">
      <c r="A5376" s="3"/>
      <c r="G5376" s="3"/>
      <c r="H5376" s="3"/>
      <c r="I5376" s="3"/>
    </row>
    <row r="5377" spans="1:9" x14ac:dyDescent="0.2">
      <c r="A5377" s="3"/>
      <c r="G5377" s="3"/>
      <c r="H5377" s="3"/>
      <c r="I5377" s="3"/>
    </row>
    <row r="5378" spans="1:9" x14ac:dyDescent="0.2">
      <c r="A5378" s="3"/>
      <c r="G5378" s="3"/>
      <c r="H5378" s="3"/>
      <c r="I5378" s="3"/>
    </row>
    <row r="5379" spans="1:9" x14ac:dyDescent="0.2">
      <c r="A5379" s="3"/>
      <c r="G5379" s="3"/>
      <c r="H5379" s="3"/>
      <c r="I5379" s="3"/>
    </row>
    <row r="5380" spans="1:9" x14ac:dyDescent="0.2">
      <c r="A5380" s="3"/>
      <c r="G5380" s="3"/>
      <c r="H5380" s="3"/>
      <c r="I5380" s="3"/>
    </row>
    <row r="5381" spans="1:9" x14ac:dyDescent="0.2">
      <c r="A5381" s="3"/>
      <c r="G5381" s="3"/>
      <c r="H5381" s="3"/>
      <c r="I5381" s="3"/>
    </row>
    <row r="5382" spans="1:9" x14ac:dyDescent="0.2">
      <c r="A5382" s="3"/>
      <c r="G5382" s="3"/>
      <c r="H5382" s="3"/>
      <c r="I5382" s="3"/>
    </row>
    <row r="5383" spans="1:9" x14ac:dyDescent="0.2">
      <c r="A5383" s="3"/>
      <c r="G5383" s="3"/>
      <c r="H5383" s="3"/>
      <c r="I5383" s="3"/>
    </row>
    <row r="5384" spans="1:9" x14ac:dyDescent="0.2">
      <c r="A5384" s="3"/>
      <c r="G5384" s="3"/>
      <c r="H5384" s="3"/>
      <c r="I5384" s="3"/>
    </row>
    <row r="5385" spans="1:9" x14ac:dyDescent="0.2">
      <c r="A5385" s="3"/>
      <c r="G5385" s="3"/>
      <c r="H5385" s="3"/>
      <c r="I5385" s="3"/>
    </row>
    <row r="5386" spans="1:9" x14ac:dyDescent="0.2">
      <c r="A5386" s="3"/>
      <c r="G5386" s="3"/>
      <c r="H5386" s="3"/>
      <c r="I5386" s="3"/>
    </row>
    <row r="5387" spans="1:9" x14ac:dyDescent="0.2">
      <c r="A5387" s="3"/>
      <c r="G5387" s="3"/>
      <c r="H5387" s="3"/>
      <c r="I5387" s="3"/>
    </row>
    <row r="5388" spans="1:9" x14ac:dyDescent="0.2">
      <c r="A5388" s="3"/>
      <c r="G5388" s="3"/>
      <c r="H5388" s="3"/>
      <c r="I5388" s="3"/>
    </row>
    <row r="5389" spans="1:9" x14ac:dyDescent="0.2">
      <c r="A5389" s="3"/>
      <c r="G5389" s="3"/>
      <c r="H5389" s="3"/>
      <c r="I5389" s="3"/>
    </row>
    <row r="5390" spans="1:9" x14ac:dyDescent="0.2">
      <c r="A5390" s="3"/>
      <c r="G5390" s="3"/>
      <c r="H5390" s="3"/>
      <c r="I5390" s="3"/>
    </row>
    <row r="5391" spans="1:9" x14ac:dyDescent="0.2">
      <c r="A5391" s="3"/>
      <c r="G5391" s="3"/>
      <c r="H5391" s="3"/>
      <c r="I5391" s="3"/>
    </row>
    <row r="5392" spans="1:9" x14ac:dyDescent="0.2">
      <c r="A5392" s="3"/>
      <c r="G5392" s="3"/>
      <c r="H5392" s="3"/>
      <c r="I5392" s="3"/>
    </row>
    <row r="5393" spans="1:9" x14ac:dyDescent="0.2">
      <c r="A5393" s="3"/>
      <c r="G5393" s="3"/>
      <c r="H5393" s="3"/>
      <c r="I5393" s="3"/>
    </row>
    <row r="5394" spans="1:9" x14ac:dyDescent="0.2">
      <c r="A5394" s="3"/>
      <c r="G5394" s="3"/>
      <c r="H5394" s="3"/>
      <c r="I5394" s="3"/>
    </row>
    <row r="5395" spans="1:9" x14ac:dyDescent="0.2">
      <c r="A5395" s="3"/>
      <c r="G5395" s="3"/>
      <c r="H5395" s="3"/>
      <c r="I5395" s="3"/>
    </row>
    <row r="5396" spans="1:9" x14ac:dyDescent="0.2">
      <c r="A5396" s="3"/>
      <c r="G5396" s="3"/>
      <c r="H5396" s="3"/>
      <c r="I5396" s="3"/>
    </row>
    <row r="5397" spans="1:9" x14ac:dyDescent="0.2">
      <c r="A5397" s="3"/>
      <c r="G5397" s="3"/>
      <c r="H5397" s="3"/>
      <c r="I5397" s="3"/>
    </row>
    <row r="5398" spans="1:9" x14ac:dyDescent="0.2">
      <c r="A5398" s="3"/>
      <c r="G5398" s="3"/>
      <c r="H5398" s="3"/>
      <c r="I5398" s="3"/>
    </row>
    <row r="5399" spans="1:9" x14ac:dyDescent="0.2">
      <c r="A5399" s="3"/>
      <c r="G5399" s="3"/>
      <c r="H5399" s="3"/>
      <c r="I5399" s="3"/>
    </row>
    <row r="5400" spans="1:9" x14ac:dyDescent="0.2">
      <c r="A5400" s="3"/>
      <c r="G5400" s="3"/>
      <c r="H5400" s="3"/>
      <c r="I5400" s="3"/>
    </row>
    <row r="5401" spans="1:9" x14ac:dyDescent="0.2">
      <c r="A5401" s="3"/>
      <c r="G5401" s="3"/>
      <c r="H5401" s="3"/>
      <c r="I5401" s="3"/>
    </row>
    <row r="5402" spans="1:9" x14ac:dyDescent="0.2">
      <c r="A5402" s="3"/>
      <c r="G5402" s="3"/>
      <c r="H5402" s="3"/>
      <c r="I5402" s="3"/>
    </row>
    <row r="5403" spans="1:9" x14ac:dyDescent="0.2">
      <c r="A5403" s="3"/>
      <c r="G5403" s="3"/>
      <c r="H5403" s="3"/>
      <c r="I5403" s="3"/>
    </row>
    <row r="5404" spans="1:9" x14ac:dyDescent="0.2">
      <c r="A5404" s="3"/>
      <c r="G5404" s="3"/>
      <c r="H5404" s="3"/>
      <c r="I5404" s="3"/>
    </row>
    <row r="5405" spans="1:9" x14ac:dyDescent="0.2">
      <c r="A5405" s="3"/>
      <c r="G5405" s="3"/>
      <c r="H5405" s="3"/>
      <c r="I5405" s="3"/>
    </row>
    <row r="5406" spans="1:9" x14ac:dyDescent="0.2">
      <c r="A5406" s="3"/>
      <c r="G5406" s="3"/>
      <c r="H5406" s="3"/>
      <c r="I5406" s="3"/>
    </row>
    <row r="5407" spans="1:9" x14ac:dyDescent="0.2">
      <c r="A5407" s="3"/>
      <c r="G5407" s="3"/>
      <c r="H5407" s="3"/>
      <c r="I5407" s="3"/>
    </row>
    <row r="5408" spans="1:9" x14ac:dyDescent="0.2">
      <c r="A5408" s="3"/>
      <c r="G5408" s="3"/>
      <c r="H5408" s="3"/>
      <c r="I5408" s="3"/>
    </row>
    <row r="5409" spans="1:9" x14ac:dyDescent="0.2">
      <c r="A5409" s="3"/>
      <c r="G5409" s="3"/>
      <c r="H5409" s="3"/>
      <c r="I5409" s="3"/>
    </row>
    <row r="5410" spans="1:9" x14ac:dyDescent="0.2">
      <c r="A5410" s="3"/>
      <c r="G5410" s="3"/>
      <c r="H5410" s="3"/>
      <c r="I5410" s="3"/>
    </row>
    <row r="5411" spans="1:9" x14ac:dyDescent="0.2">
      <c r="A5411" s="3"/>
      <c r="G5411" s="3"/>
      <c r="H5411" s="3"/>
      <c r="I5411" s="3"/>
    </row>
    <row r="5412" spans="1:9" x14ac:dyDescent="0.2">
      <c r="A5412" s="3"/>
      <c r="G5412" s="3"/>
      <c r="H5412" s="3"/>
      <c r="I5412" s="3"/>
    </row>
    <row r="5413" spans="1:9" x14ac:dyDescent="0.2">
      <c r="A5413" s="3"/>
      <c r="G5413" s="3"/>
      <c r="H5413" s="3"/>
      <c r="I5413" s="3"/>
    </row>
    <row r="5414" spans="1:9" x14ac:dyDescent="0.2">
      <c r="A5414" s="3"/>
      <c r="G5414" s="3"/>
      <c r="H5414" s="3"/>
      <c r="I5414" s="3"/>
    </row>
    <row r="5415" spans="1:9" x14ac:dyDescent="0.2">
      <c r="A5415" s="3"/>
      <c r="G5415" s="3"/>
      <c r="H5415" s="3"/>
      <c r="I5415" s="3"/>
    </row>
    <row r="5416" spans="1:9" x14ac:dyDescent="0.2">
      <c r="A5416" s="3"/>
      <c r="G5416" s="3"/>
      <c r="H5416" s="3"/>
      <c r="I5416" s="3"/>
    </row>
    <row r="5417" spans="1:9" x14ac:dyDescent="0.2">
      <c r="A5417" s="3"/>
      <c r="G5417" s="3"/>
      <c r="H5417" s="3"/>
      <c r="I5417" s="3"/>
    </row>
    <row r="5418" spans="1:9" x14ac:dyDescent="0.2">
      <c r="A5418" s="3"/>
      <c r="G5418" s="3"/>
      <c r="H5418" s="3"/>
      <c r="I5418" s="3"/>
    </row>
    <row r="5419" spans="1:9" x14ac:dyDescent="0.2">
      <c r="A5419" s="3"/>
      <c r="G5419" s="3"/>
      <c r="H5419" s="3"/>
      <c r="I5419" s="3"/>
    </row>
    <row r="5420" spans="1:9" x14ac:dyDescent="0.2">
      <c r="A5420" s="3"/>
      <c r="G5420" s="3"/>
      <c r="H5420" s="3"/>
      <c r="I5420" s="3"/>
    </row>
    <row r="5421" spans="1:9" x14ac:dyDescent="0.2">
      <c r="A5421" s="3"/>
      <c r="G5421" s="3"/>
      <c r="H5421" s="3"/>
      <c r="I5421" s="3"/>
    </row>
    <row r="5422" spans="1:9" x14ac:dyDescent="0.2">
      <c r="A5422" s="3"/>
      <c r="G5422" s="3"/>
      <c r="H5422" s="3"/>
      <c r="I5422" s="3"/>
    </row>
    <row r="5423" spans="1:9" x14ac:dyDescent="0.2">
      <c r="A5423" s="3"/>
      <c r="G5423" s="3"/>
      <c r="H5423" s="3"/>
      <c r="I5423" s="3"/>
    </row>
    <row r="5424" spans="1:9" x14ac:dyDescent="0.2">
      <c r="A5424" s="3"/>
      <c r="G5424" s="3"/>
      <c r="H5424" s="3"/>
      <c r="I5424" s="3"/>
    </row>
    <row r="5425" spans="1:9" x14ac:dyDescent="0.2">
      <c r="A5425" s="3"/>
      <c r="G5425" s="3"/>
      <c r="H5425" s="3"/>
      <c r="I5425" s="3"/>
    </row>
    <row r="5426" spans="1:9" x14ac:dyDescent="0.2">
      <c r="A5426" s="3"/>
      <c r="G5426" s="3"/>
      <c r="H5426" s="3"/>
      <c r="I5426" s="3"/>
    </row>
    <row r="5427" spans="1:9" x14ac:dyDescent="0.2">
      <c r="A5427" s="3"/>
      <c r="G5427" s="3"/>
      <c r="H5427" s="3"/>
      <c r="I5427" s="3"/>
    </row>
    <row r="5428" spans="1:9" x14ac:dyDescent="0.2">
      <c r="A5428" s="3"/>
      <c r="G5428" s="3"/>
      <c r="H5428" s="3"/>
      <c r="I5428" s="3"/>
    </row>
    <row r="5429" spans="1:9" x14ac:dyDescent="0.2">
      <c r="A5429" s="3"/>
      <c r="G5429" s="3"/>
      <c r="H5429" s="3"/>
      <c r="I5429" s="3"/>
    </row>
    <row r="5430" spans="1:9" x14ac:dyDescent="0.2">
      <c r="A5430" s="3"/>
      <c r="G5430" s="3"/>
      <c r="H5430" s="3"/>
      <c r="I5430" s="3"/>
    </row>
    <row r="5431" spans="1:9" x14ac:dyDescent="0.2">
      <c r="A5431" s="3"/>
      <c r="G5431" s="3"/>
      <c r="H5431" s="3"/>
      <c r="I5431" s="3"/>
    </row>
    <row r="5432" spans="1:9" x14ac:dyDescent="0.2">
      <c r="A5432" s="3"/>
      <c r="G5432" s="3"/>
      <c r="H5432" s="3"/>
      <c r="I5432" s="3"/>
    </row>
    <row r="5433" spans="1:9" x14ac:dyDescent="0.2">
      <c r="A5433" s="3"/>
      <c r="G5433" s="3"/>
      <c r="H5433" s="3"/>
      <c r="I5433" s="3"/>
    </row>
    <row r="5434" spans="1:9" x14ac:dyDescent="0.2">
      <c r="A5434" s="3"/>
      <c r="G5434" s="3"/>
      <c r="H5434" s="3"/>
      <c r="I5434" s="3"/>
    </row>
    <row r="5435" spans="1:9" x14ac:dyDescent="0.2">
      <c r="A5435" s="3"/>
      <c r="G5435" s="3"/>
      <c r="H5435" s="3"/>
      <c r="I5435" s="3"/>
    </row>
    <row r="5436" spans="1:9" x14ac:dyDescent="0.2">
      <c r="A5436" s="3"/>
      <c r="G5436" s="3"/>
      <c r="H5436" s="3"/>
      <c r="I5436" s="3"/>
    </row>
    <row r="5437" spans="1:9" x14ac:dyDescent="0.2">
      <c r="A5437" s="3"/>
      <c r="G5437" s="3"/>
      <c r="H5437" s="3"/>
      <c r="I5437" s="3"/>
    </row>
    <row r="5438" spans="1:9" x14ac:dyDescent="0.2">
      <c r="A5438" s="3"/>
      <c r="G5438" s="3"/>
      <c r="H5438" s="3"/>
      <c r="I5438" s="3"/>
    </row>
    <row r="5439" spans="1:9" x14ac:dyDescent="0.2">
      <c r="A5439" s="3"/>
      <c r="G5439" s="3"/>
      <c r="H5439" s="3"/>
      <c r="I5439" s="3"/>
    </row>
    <row r="5440" spans="1:9" x14ac:dyDescent="0.2">
      <c r="A5440" s="3"/>
      <c r="G5440" s="3"/>
      <c r="H5440" s="3"/>
      <c r="I5440" s="3"/>
    </row>
    <row r="5441" spans="1:9" x14ac:dyDescent="0.2">
      <c r="A5441" s="3"/>
      <c r="G5441" s="3"/>
      <c r="H5441" s="3"/>
      <c r="I5441" s="3"/>
    </row>
    <row r="5442" spans="1:9" x14ac:dyDescent="0.2">
      <c r="A5442" s="3"/>
      <c r="G5442" s="3"/>
      <c r="H5442" s="3"/>
      <c r="I5442" s="3"/>
    </row>
    <row r="5443" spans="1:9" x14ac:dyDescent="0.2">
      <c r="A5443" s="3"/>
      <c r="G5443" s="3"/>
      <c r="H5443" s="3"/>
      <c r="I5443" s="3"/>
    </row>
    <row r="5444" spans="1:9" x14ac:dyDescent="0.2">
      <c r="A5444" s="3"/>
      <c r="G5444" s="3"/>
      <c r="H5444" s="3"/>
      <c r="I5444" s="3"/>
    </row>
    <row r="5445" spans="1:9" x14ac:dyDescent="0.2">
      <c r="A5445" s="3"/>
      <c r="G5445" s="3"/>
      <c r="H5445" s="3"/>
      <c r="I5445" s="3"/>
    </row>
    <row r="5446" spans="1:9" x14ac:dyDescent="0.2">
      <c r="A5446" s="3"/>
      <c r="G5446" s="3"/>
      <c r="H5446" s="3"/>
      <c r="I5446" s="3"/>
    </row>
    <row r="5447" spans="1:9" x14ac:dyDescent="0.2">
      <c r="A5447" s="3"/>
      <c r="G5447" s="3"/>
      <c r="H5447" s="3"/>
      <c r="I5447" s="3"/>
    </row>
    <row r="5448" spans="1:9" x14ac:dyDescent="0.2">
      <c r="A5448" s="3"/>
      <c r="G5448" s="3"/>
      <c r="H5448" s="3"/>
      <c r="I5448" s="3"/>
    </row>
    <row r="5449" spans="1:9" x14ac:dyDescent="0.2">
      <c r="A5449" s="3"/>
      <c r="G5449" s="3"/>
      <c r="H5449" s="3"/>
      <c r="I5449" s="3"/>
    </row>
    <row r="5450" spans="1:9" x14ac:dyDescent="0.2">
      <c r="A5450" s="3"/>
      <c r="G5450" s="3"/>
      <c r="H5450" s="3"/>
      <c r="I5450" s="3"/>
    </row>
    <row r="5451" spans="1:9" x14ac:dyDescent="0.2">
      <c r="A5451" s="3"/>
      <c r="G5451" s="3"/>
      <c r="H5451" s="3"/>
      <c r="I5451" s="3"/>
    </row>
    <row r="5452" spans="1:9" x14ac:dyDescent="0.2">
      <c r="A5452" s="3"/>
      <c r="G5452" s="3"/>
      <c r="H5452" s="3"/>
      <c r="I5452" s="3"/>
    </row>
    <row r="5453" spans="1:9" x14ac:dyDescent="0.2">
      <c r="A5453" s="3"/>
      <c r="G5453" s="3"/>
      <c r="H5453" s="3"/>
      <c r="I5453" s="3"/>
    </row>
    <row r="5454" spans="1:9" x14ac:dyDescent="0.2">
      <c r="A5454" s="3"/>
      <c r="G5454" s="3"/>
      <c r="H5454" s="3"/>
      <c r="I5454" s="3"/>
    </row>
    <row r="5455" spans="1:9" x14ac:dyDescent="0.2">
      <c r="A5455" s="3"/>
      <c r="G5455" s="3"/>
      <c r="H5455" s="3"/>
      <c r="I5455" s="3"/>
    </row>
    <row r="5456" spans="1:9" x14ac:dyDescent="0.2">
      <c r="A5456" s="3"/>
      <c r="G5456" s="3"/>
      <c r="H5456" s="3"/>
      <c r="I5456" s="3"/>
    </row>
    <row r="5457" spans="1:9" x14ac:dyDescent="0.2">
      <c r="A5457" s="3"/>
      <c r="G5457" s="3"/>
      <c r="H5457" s="3"/>
      <c r="I5457" s="3"/>
    </row>
    <row r="5458" spans="1:9" x14ac:dyDescent="0.2">
      <c r="A5458" s="3"/>
      <c r="G5458" s="3"/>
      <c r="H5458" s="3"/>
      <c r="I5458" s="3"/>
    </row>
    <row r="5459" spans="1:9" x14ac:dyDescent="0.2">
      <c r="A5459" s="3"/>
      <c r="G5459" s="3"/>
      <c r="H5459" s="3"/>
      <c r="I5459" s="3"/>
    </row>
    <row r="5460" spans="1:9" x14ac:dyDescent="0.2">
      <c r="A5460" s="3"/>
      <c r="G5460" s="3"/>
      <c r="H5460" s="3"/>
      <c r="I5460" s="3"/>
    </row>
    <row r="5461" spans="1:9" x14ac:dyDescent="0.2">
      <c r="A5461" s="3"/>
      <c r="G5461" s="3"/>
      <c r="H5461" s="3"/>
      <c r="I5461" s="3"/>
    </row>
    <row r="5462" spans="1:9" x14ac:dyDescent="0.2">
      <c r="A5462" s="3"/>
      <c r="G5462" s="3"/>
      <c r="H5462" s="3"/>
      <c r="I5462" s="3"/>
    </row>
    <row r="5463" spans="1:9" x14ac:dyDescent="0.2">
      <c r="A5463" s="3"/>
      <c r="G5463" s="3"/>
      <c r="H5463" s="3"/>
      <c r="I5463" s="3"/>
    </row>
    <row r="5464" spans="1:9" x14ac:dyDescent="0.2">
      <c r="A5464" s="3"/>
      <c r="G5464" s="3"/>
      <c r="H5464" s="3"/>
      <c r="I5464" s="3"/>
    </row>
    <row r="5465" spans="1:9" x14ac:dyDescent="0.2">
      <c r="A5465" s="3"/>
      <c r="G5465" s="3"/>
      <c r="H5465" s="3"/>
      <c r="I5465" s="3"/>
    </row>
    <row r="5466" spans="1:9" x14ac:dyDescent="0.2">
      <c r="A5466" s="3"/>
      <c r="G5466" s="3"/>
      <c r="H5466" s="3"/>
      <c r="I5466" s="3"/>
    </row>
    <row r="5467" spans="1:9" x14ac:dyDescent="0.2">
      <c r="A5467" s="3"/>
      <c r="G5467" s="3"/>
      <c r="H5467" s="3"/>
      <c r="I5467" s="3"/>
    </row>
    <row r="5468" spans="1:9" x14ac:dyDescent="0.2">
      <c r="A5468" s="3"/>
      <c r="G5468" s="3"/>
      <c r="H5468" s="3"/>
      <c r="I5468" s="3"/>
    </row>
    <row r="5469" spans="1:9" x14ac:dyDescent="0.2">
      <c r="A5469" s="3"/>
      <c r="G5469" s="3"/>
      <c r="H5469" s="3"/>
      <c r="I5469" s="3"/>
    </row>
    <row r="5470" spans="1:9" x14ac:dyDescent="0.2">
      <c r="A5470" s="3"/>
      <c r="G5470" s="3"/>
      <c r="H5470" s="3"/>
      <c r="I5470" s="3"/>
    </row>
    <row r="5471" spans="1:9" x14ac:dyDescent="0.2">
      <c r="A5471" s="3"/>
      <c r="G5471" s="3"/>
      <c r="H5471" s="3"/>
      <c r="I5471" s="3"/>
    </row>
    <row r="5472" spans="1:9" x14ac:dyDescent="0.2">
      <c r="A5472" s="3"/>
      <c r="G5472" s="3"/>
      <c r="H5472" s="3"/>
      <c r="I5472" s="3"/>
    </row>
    <row r="5473" spans="1:9" x14ac:dyDescent="0.2">
      <c r="A5473" s="3"/>
      <c r="G5473" s="3"/>
      <c r="H5473" s="3"/>
      <c r="I5473" s="3"/>
    </row>
    <row r="5474" spans="1:9" x14ac:dyDescent="0.2">
      <c r="A5474" s="3"/>
      <c r="G5474" s="3"/>
      <c r="H5474" s="3"/>
      <c r="I5474" s="3"/>
    </row>
    <row r="5475" spans="1:9" x14ac:dyDescent="0.2">
      <c r="A5475" s="3"/>
      <c r="G5475" s="3"/>
      <c r="H5475" s="3"/>
      <c r="I5475" s="3"/>
    </row>
    <row r="5476" spans="1:9" x14ac:dyDescent="0.2">
      <c r="A5476" s="3"/>
      <c r="G5476" s="3"/>
      <c r="H5476" s="3"/>
      <c r="I5476" s="3"/>
    </row>
    <row r="5477" spans="1:9" x14ac:dyDescent="0.2">
      <c r="A5477" s="3"/>
      <c r="G5477" s="3"/>
      <c r="H5477" s="3"/>
      <c r="I5477" s="3"/>
    </row>
    <row r="5478" spans="1:9" x14ac:dyDescent="0.2">
      <c r="A5478" s="3"/>
      <c r="G5478" s="3"/>
      <c r="H5478" s="3"/>
      <c r="I5478" s="3"/>
    </row>
    <row r="5479" spans="1:9" x14ac:dyDescent="0.2">
      <c r="A5479" s="3"/>
      <c r="G5479" s="3"/>
      <c r="H5479" s="3"/>
      <c r="I5479" s="3"/>
    </row>
    <row r="5480" spans="1:9" x14ac:dyDescent="0.2">
      <c r="A5480" s="3"/>
      <c r="G5480" s="3"/>
      <c r="H5480" s="3"/>
      <c r="I5480" s="3"/>
    </row>
    <row r="5481" spans="1:9" x14ac:dyDescent="0.2">
      <c r="A5481" s="3"/>
      <c r="G5481" s="3"/>
      <c r="H5481" s="3"/>
      <c r="I5481" s="3"/>
    </row>
    <row r="5482" spans="1:9" x14ac:dyDescent="0.2">
      <c r="A5482" s="3"/>
      <c r="G5482" s="3"/>
      <c r="H5482" s="3"/>
      <c r="I5482" s="3"/>
    </row>
    <row r="5483" spans="1:9" x14ac:dyDescent="0.2">
      <c r="A5483" s="3"/>
      <c r="G5483" s="3"/>
      <c r="H5483" s="3"/>
      <c r="I5483" s="3"/>
    </row>
    <row r="5484" spans="1:9" x14ac:dyDescent="0.2">
      <c r="A5484" s="3"/>
      <c r="G5484" s="3"/>
      <c r="H5484" s="3"/>
      <c r="I5484" s="3"/>
    </row>
    <row r="5485" spans="1:9" x14ac:dyDescent="0.2">
      <c r="A5485" s="3"/>
      <c r="G5485" s="3"/>
      <c r="H5485" s="3"/>
      <c r="I5485" s="3"/>
    </row>
    <row r="5486" spans="1:9" x14ac:dyDescent="0.2">
      <c r="A5486" s="3"/>
      <c r="G5486" s="3"/>
      <c r="H5486" s="3"/>
      <c r="I5486" s="3"/>
    </row>
    <row r="5487" spans="1:9" x14ac:dyDescent="0.2">
      <c r="A5487" s="3"/>
      <c r="G5487" s="3"/>
      <c r="H5487" s="3"/>
      <c r="I5487" s="3"/>
    </row>
    <row r="5488" spans="1:9" x14ac:dyDescent="0.2">
      <c r="A5488" s="3"/>
      <c r="G5488" s="3"/>
      <c r="H5488" s="3"/>
      <c r="I5488" s="3"/>
    </row>
    <row r="5489" spans="1:9" x14ac:dyDescent="0.2">
      <c r="A5489" s="3"/>
      <c r="G5489" s="3"/>
      <c r="H5489" s="3"/>
      <c r="I5489" s="3"/>
    </row>
    <row r="5490" spans="1:9" x14ac:dyDescent="0.2">
      <c r="A5490" s="3"/>
      <c r="G5490" s="3"/>
      <c r="H5490" s="3"/>
      <c r="I5490" s="3"/>
    </row>
    <row r="5491" spans="1:9" x14ac:dyDescent="0.2">
      <c r="A5491" s="3"/>
      <c r="G5491" s="3"/>
      <c r="H5491" s="3"/>
      <c r="I5491" s="3"/>
    </row>
    <row r="5492" spans="1:9" x14ac:dyDescent="0.2">
      <c r="A5492" s="3"/>
      <c r="G5492" s="3"/>
      <c r="H5492" s="3"/>
      <c r="I5492" s="3"/>
    </row>
    <row r="5493" spans="1:9" x14ac:dyDescent="0.2">
      <c r="A5493" s="3"/>
      <c r="G5493" s="3"/>
      <c r="H5493" s="3"/>
      <c r="I5493" s="3"/>
    </row>
    <row r="5494" spans="1:9" x14ac:dyDescent="0.2">
      <c r="A5494" s="3"/>
      <c r="G5494" s="3"/>
      <c r="H5494" s="3"/>
      <c r="I5494" s="3"/>
    </row>
    <row r="5495" spans="1:9" x14ac:dyDescent="0.2">
      <c r="A5495" s="3"/>
      <c r="G5495" s="3"/>
      <c r="H5495" s="3"/>
      <c r="I5495" s="3"/>
    </row>
    <row r="5496" spans="1:9" x14ac:dyDescent="0.2">
      <c r="A5496" s="3"/>
      <c r="G5496" s="3"/>
      <c r="H5496" s="3"/>
      <c r="I5496" s="3"/>
    </row>
    <row r="5497" spans="1:9" x14ac:dyDescent="0.2">
      <c r="A5497" s="3"/>
      <c r="G5497" s="3"/>
      <c r="H5497" s="3"/>
      <c r="I5497" s="3"/>
    </row>
    <row r="5498" spans="1:9" x14ac:dyDescent="0.2">
      <c r="A5498" s="3"/>
      <c r="G5498" s="3"/>
      <c r="H5498" s="3"/>
      <c r="I5498" s="3"/>
    </row>
    <row r="5499" spans="1:9" x14ac:dyDescent="0.2">
      <c r="A5499" s="3"/>
      <c r="G5499" s="3"/>
      <c r="H5499" s="3"/>
      <c r="I5499" s="3"/>
    </row>
    <row r="5500" spans="1:9" x14ac:dyDescent="0.2">
      <c r="A5500" s="3"/>
      <c r="G5500" s="3"/>
      <c r="H5500" s="3"/>
      <c r="I5500" s="3"/>
    </row>
    <row r="5501" spans="1:9" x14ac:dyDescent="0.2">
      <c r="A5501" s="3"/>
      <c r="G5501" s="3"/>
      <c r="H5501" s="3"/>
      <c r="I5501" s="3"/>
    </row>
    <row r="5502" spans="1:9" x14ac:dyDescent="0.2">
      <c r="A5502" s="3"/>
      <c r="G5502" s="3"/>
      <c r="H5502" s="3"/>
      <c r="I5502" s="3"/>
    </row>
    <row r="5503" spans="1:9" x14ac:dyDescent="0.2">
      <c r="A5503" s="3"/>
      <c r="G5503" s="3"/>
      <c r="H5503" s="3"/>
      <c r="I5503" s="3"/>
    </row>
    <row r="5504" spans="1:9" x14ac:dyDescent="0.2">
      <c r="A5504" s="3"/>
      <c r="G5504" s="3"/>
      <c r="H5504" s="3"/>
      <c r="I5504" s="3"/>
    </row>
    <row r="5505" spans="1:9" x14ac:dyDescent="0.2">
      <c r="A5505" s="3"/>
      <c r="G5505" s="3"/>
      <c r="H5505" s="3"/>
      <c r="I5505" s="3"/>
    </row>
    <row r="5506" spans="1:9" x14ac:dyDescent="0.2">
      <c r="A5506" s="3"/>
      <c r="G5506" s="3"/>
      <c r="H5506" s="3"/>
      <c r="I5506" s="3"/>
    </row>
    <row r="5507" spans="1:9" x14ac:dyDescent="0.2">
      <c r="A5507" s="3"/>
      <c r="G5507" s="3"/>
      <c r="H5507" s="3"/>
      <c r="I5507" s="3"/>
    </row>
    <row r="5508" spans="1:9" x14ac:dyDescent="0.2">
      <c r="A5508" s="3"/>
      <c r="G5508" s="3"/>
      <c r="H5508" s="3"/>
      <c r="I5508" s="3"/>
    </row>
    <row r="5509" spans="1:9" x14ac:dyDescent="0.2">
      <c r="A5509" s="3"/>
      <c r="G5509" s="3"/>
      <c r="H5509" s="3"/>
      <c r="I5509" s="3"/>
    </row>
    <row r="5510" spans="1:9" x14ac:dyDescent="0.2">
      <c r="A5510" s="3"/>
      <c r="G5510" s="3"/>
      <c r="H5510" s="3"/>
      <c r="I5510" s="3"/>
    </row>
    <row r="5511" spans="1:9" x14ac:dyDescent="0.2">
      <c r="A5511" s="3"/>
      <c r="G5511" s="3"/>
      <c r="H5511" s="3"/>
      <c r="I5511" s="3"/>
    </row>
    <row r="5512" spans="1:9" x14ac:dyDescent="0.2">
      <c r="A5512" s="3"/>
      <c r="G5512" s="3"/>
      <c r="H5512" s="3"/>
      <c r="I5512" s="3"/>
    </row>
    <row r="5513" spans="1:9" x14ac:dyDescent="0.2">
      <c r="A5513" s="3"/>
      <c r="G5513" s="3"/>
      <c r="H5513" s="3"/>
      <c r="I5513" s="3"/>
    </row>
    <row r="5514" spans="1:9" x14ac:dyDescent="0.2">
      <c r="A5514" s="3"/>
      <c r="G5514" s="3"/>
      <c r="H5514" s="3"/>
      <c r="I5514" s="3"/>
    </row>
    <row r="5515" spans="1:9" x14ac:dyDescent="0.2">
      <c r="A5515" s="3"/>
      <c r="G5515" s="3"/>
      <c r="H5515" s="3"/>
      <c r="I5515" s="3"/>
    </row>
    <row r="5516" spans="1:9" x14ac:dyDescent="0.2">
      <c r="A5516" s="3"/>
      <c r="G5516" s="3"/>
      <c r="H5516" s="3"/>
      <c r="I5516" s="3"/>
    </row>
    <row r="5517" spans="1:9" x14ac:dyDescent="0.2">
      <c r="A5517" s="3"/>
      <c r="G5517" s="3"/>
      <c r="H5517" s="3"/>
      <c r="I5517" s="3"/>
    </row>
    <row r="5518" spans="1:9" x14ac:dyDescent="0.2">
      <c r="A5518" s="3"/>
      <c r="G5518" s="3"/>
      <c r="H5518" s="3"/>
      <c r="I5518" s="3"/>
    </row>
    <row r="5519" spans="1:9" x14ac:dyDescent="0.2">
      <c r="A5519" s="3"/>
      <c r="G5519" s="3"/>
      <c r="H5519" s="3"/>
      <c r="I5519" s="3"/>
    </row>
    <row r="5520" spans="1:9" x14ac:dyDescent="0.2">
      <c r="A5520" s="3"/>
      <c r="G5520" s="3"/>
      <c r="H5520" s="3"/>
      <c r="I5520" s="3"/>
    </row>
    <row r="5521" spans="1:9" x14ac:dyDescent="0.2">
      <c r="A5521" s="3"/>
      <c r="G5521" s="3"/>
      <c r="H5521" s="3"/>
      <c r="I5521" s="3"/>
    </row>
    <row r="5522" spans="1:9" x14ac:dyDescent="0.2">
      <c r="A5522" s="3"/>
      <c r="G5522" s="3"/>
      <c r="H5522" s="3"/>
      <c r="I5522" s="3"/>
    </row>
    <row r="5523" spans="1:9" x14ac:dyDescent="0.2">
      <c r="A5523" s="3"/>
      <c r="G5523" s="3"/>
      <c r="H5523" s="3"/>
      <c r="I5523" s="3"/>
    </row>
    <row r="5524" spans="1:9" x14ac:dyDescent="0.2">
      <c r="A5524" s="3"/>
      <c r="G5524" s="3"/>
      <c r="H5524" s="3"/>
      <c r="I5524" s="3"/>
    </row>
    <row r="5525" spans="1:9" x14ac:dyDescent="0.2">
      <c r="A5525" s="3"/>
      <c r="G5525" s="3"/>
      <c r="H5525" s="3"/>
      <c r="I5525" s="3"/>
    </row>
    <row r="5526" spans="1:9" x14ac:dyDescent="0.2">
      <c r="A5526" s="3"/>
      <c r="G5526" s="3"/>
      <c r="H5526" s="3"/>
      <c r="I5526" s="3"/>
    </row>
    <row r="5527" spans="1:9" x14ac:dyDescent="0.2">
      <c r="A5527" s="3"/>
      <c r="G5527" s="3"/>
      <c r="H5527" s="3"/>
      <c r="I5527" s="3"/>
    </row>
    <row r="5528" spans="1:9" x14ac:dyDescent="0.2">
      <c r="A5528" s="3"/>
      <c r="G5528" s="3"/>
      <c r="H5528" s="3"/>
      <c r="I5528" s="3"/>
    </row>
    <row r="5529" spans="1:9" x14ac:dyDescent="0.2">
      <c r="A5529" s="3"/>
      <c r="G5529" s="3"/>
      <c r="H5529" s="3"/>
      <c r="I5529" s="3"/>
    </row>
    <row r="5530" spans="1:9" x14ac:dyDescent="0.2">
      <c r="A5530" s="3"/>
      <c r="G5530" s="3"/>
      <c r="H5530" s="3"/>
      <c r="I5530" s="3"/>
    </row>
    <row r="5531" spans="1:9" x14ac:dyDescent="0.2">
      <c r="A5531" s="3"/>
      <c r="G5531" s="3"/>
      <c r="H5531" s="3"/>
      <c r="I5531" s="3"/>
    </row>
    <row r="5532" spans="1:9" x14ac:dyDescent="0.2">
      <c r="A5532" s="3"/>
      <c r="G5532" s="3"/>
      <c r="H5532" s="3"/>
      <c r="I5532" s="3"/>
    </row>
    <row r="5533" spans="1:9" x14ac:dyDescent="0.2">
      <c r="A5533" s="3"/>
      <c r="G5533" s="3"/>
      <c r="H5533" s="3"/>
      <c r="I5533" s="3"/>
    </row>
    <row r="5534" spans="1:9" x14ac:dyDescent="0.2">
      <c r="A5534" s="3"/>
      <c r="G5534" s="3"/>
      <c r="H5534" s="3"/>
      <c r="I5534" s="3"/>
    </row>
    <row r="5535" spans="1:9" x14ac:dyDescent="0.2">
      <c r="A5535" s="3"/>
      <c r="G5535" s="3"/>
      <c r="H5535" s="3"/>
      <c r="I5535" s="3"/>
    </row>
    <row r="5536" spans="1:9" x14ac:dyDescent="0.2">
      <c r="A5536" s="3"/>
      <c r="G5536" s="3"/>
      <c r="H5536" s="3"/>
      <c r="I5536" s="3"/>
    </row>
    <row r="5537" spans="1:9" x14ac:dyDescent="0.2">
      <c r="A5537" s="3"/>
      <c r="G5537" s="3"/>
      <c r="H5537" s="3"/>
      <c r="I5537" s="3"/>
    </row>
    <row r="5538" spans="1:9" x14ac:dyDescent="0.2">
      <c r="A5538" s="3"/>
      <c r="G5538" s="3"/>
      <c r="H5538" s="3"/>
      <c r="I5538" s="3"/>
    </row>
    <row r="5539" spans="1:9" x14ac:dyDescent="0.2">
      <c r="A5539" s="3"/>
      <c r="G5539" s="3"/>
      <c r="H5539" s="3"/>
      <c r="I5539" s="3"/>
    </row>
    <row r="5540" spans="1:9" x14ac:dyDescent="0.2">
      <c r="A5540" s="3"/>
      <c r="G5540" s="3"/>
      <c r="H5540" s="3"/>
      <c r="I5540" s="3"/>
    </row>
    <row r="5541" spans="1:9" x14ac:dyDescent="0.2">
      <c r="A5541" s="3"/>
      <c r="G5541" s="3"/>
      <c r="H5541" s="3"/>
      <c r="I5541" s="3"/>
    </row>
    <row r="5542" spans="1:9" x14ac:dyDescent="0.2">
      <c r="A5542" s="3"/>
      <c r="G5542" s="3"/>
      <c r="H5542" s="3"/>
      <c r="I5542" s="3"/>
    </row>
    <row r="5543" spans="1:9" x14ac:dyDescent="0.2">
      <c r="A5543" s="3"/>
      <c r="G5543" s="3"/>
      <c r="H5543" s="3"/>
      <c r="I5543" s="3"/>
    </row>
    <row r="5544" spans="1:9" x14ac:dyDescent="0.2">
      <c r="A5544" s="3"/>
      <c r="G5544" s="3"/>
      <c r="H5544" s="3"/>
      <c r="I5544" s="3"/>
    </row>
    <row r="5545" spans="1:9" x14ac:dyDescent="0.2">
      <c r="A5545" s="3"/>
      <c r="G5545" s="3"/>
      <c r="H5545" s="3"/>
      <c r="I5545" s="3"/>
    </row>
    <row r="5546" spans="1:9" x14ac:dyDescent="0.2">
      <c r="A5546" s="3"/>
      <c r="G5546" s="3"/>
      <c r="H5546" s="3"/>
      <c r="I5546" s="3"/>
    </row>
    <row r="5547" spans="1:9" x14ac:dyDescent="0.2">
      <c r="A5547" s="3"/>
      <c r="G5547" s="3"/>
      <c r="H5547" s="3"/>
      <c r="I5547" s="3"/>
    </row>
    <row r="5548" spans="1:9" x14ac:dyDescent="0.2">
      <c r="A5548" s="3"/>
      <c r="G5548" s="3"/>
      <c r="H5548" s="3"/>
      <c r="I5548" s="3"/>
    </row>
    <row r="5549" spans="1:9" x14ac:dyDescent="0.2">
      <c r="A5549" s="3"/>
      <c r="G5549" s="3"/>
      <c r="H5549" s="3"/>
      <c r="I5549" s="3"/>
    </row>
    <row r="5550" spans="1:9" x14ac:dyDescent="0.2">
      <c r="A5550" s="3"/>
      <c r="G5550" s="3"/>
      <c r="H5550" s="3"/>
      <c r="I5550" s="3"/>
    </row>
    <row r="5551" spans="1:9" x14ac:dyDescent="0.2">
      <c r="A5551" s="3"/>
      <c r="G5551" s="3"/>
      <c r="H5551" s="3"/>
      <c r="I5551" s="3"/>
    </row>
    <row r="5552" spans="1:9" x14ac:dyDescent="0.2">
      <c r="A5552" s="3"/>
      <c r="G5552" s="3"/>
      <c r="H5552" s="3"/>
      <c r="I5552" s="3"/>
    </row>
    <row r="5553" spans="1:9" x14ac:dyDescent="0.2">
      <c r="A5553" s="3"/>
      <c r="G5553" s="3"/>
      <c r="H5553" s="3"/>
      <c r="I5553" s="3"/>
    </row>
    <row r="5554" spans="1:9" x14ac:dyDescent="0.2">
      <c r="A5554" s="3"/>
      <c r="G5554" s="3"/>
      <c r="H5554" s="3"/>
      <c r="I5554" s="3"/>
    </row>
    <row r="5555" spans="1:9" x14ac:dyDescent="0.2">
      <c r="A5555" s="3"/>
      <c r="G5555" s="3"/>
      <c r="H5555" s="3"/>
      <c r="I5555" s="3"/>
    </row>
    <row r="5556" spans="1:9" x14ac:dyDescent="0.2">
      <c r="A5556" s="3"/>
      <c r="G5556" s="3"/>
      <c r="H5556" s="3"/>
      <c r="I5556" s="3"/>
    </row>
    <row r="5557" spans="1:9" x14ac:dyDescent="0.2">
      <c r="A5557" s="3"/>
      <c r="G5557" s="3"/>
      <c r="H5557" s="3"/>
      <c r="I5557" s="3"/>
    </row>
    <row r="5558" spans="1:9" x14ac:dyDescent="0.2">
      <c r="A5558" s="3"/>
      <c r="G5558" s="3"/>
      <c r="H5558" s="3"/>
      <c r="I5558" s="3"/>
    </row>
    <row r="5559" spans="1:9" x14ac:dyDescent="0.2">
      <c r="A5559" s="3"/>
      <c r="G5559" s="3"/>
      <c r="H5559" s="3"/>
      <c r="I5559" s="3"/>
    </row>
    <row r="5560" spans="1:9" x14ac:dyDescent="0.2">
      <c r="A5560" s="3"/>
      <c r="G5560" s="3"/>
      <c r="H5560" s="3"/>
      <c r="I5560" s="3"/>
    </row>
    <row r="5561" spans="1:9" x14ac:dyDescent="0.2">
      <c r="A5561" s="3"/>
      <c r="G5561" s="3"/>
      <c r="H5561" s="3"/>
      <c r="I5561" s="3"/>
    </row>
    <row r="5562" spans="1:9" x14ac:dyDescent="0.2">
      <c r="A5562" s="3"/>
      <c r="G5562" s="3"/>
      <c r="H5562" s="3"/>
      <c r="I5562" s="3"/>
    </row>
    <row r="5563" spans="1:9" x14ac:dyDescent="0.2">
      <c r="A5563" s="3"/>
      <c r="G5563" s="3"/>
      <c r="H5563" s="3"/>
      <c r="I5563" s="3"/>
    </row>
    <row r="5564" spans="1:9" x14ac:dyDescent="0.2">
      <c r="A5564" s="3"/>
      <c r="G5564" s="3"/>
      <c r="H5564" s="3"/>
      <c r="I5564" s="3"/>
    </row>
    <row r="5565" spans="1:9" x14ac:dyDescent="0.2">
      <c r="A5565" s="3"/>
      <c r="G5565" s="3"/>
      <c r="H5565" s="3"/>
      <c r="I5565" s="3"/>
    </row>
    <row r="5566" spans="1:9" x14ac:dyDescent="0.2">
      <c r="A5566" s="3"/>
      <c r="G5566" s="3"/>
      <c r="H5566" s="3"/>
      <c r="I5566" s="3"/>
    </row>
    <row r="5567" spans="1:9" x14ac:dyDescent="0.2">
      <c r="A5567" s="3"/>
      <c r="G5567" s="3"/>
      <c r="H5567" s="3"/>
      <c r="I5567" s="3"/>
    </row>
    <row r="5568" spans="1:9" x14ac:dyDescent="0.2">
      <c r="A5568" s="3"/>
      <c r="G5568" s="3"/>
      <c r="H5568" s="3"/>
      <c r="I5568" s="3"/>
    </row>
    <row r="5569" spans="1:9" x14ac:dyDescent="0.2">
      <c r="A5569" s="3"/>
      <c r="G5569" s="3"/>
      <c r="H5569" s="3"/>
      <c r="I5569" s="3"/>
    </row>
    <row r="5570" spans="1:9" x14ac:dyDescent="0.2">
      <c r="A5570" s="3"/>
      <c r="G5570" s="3"/>
      <c r="H5570" s="3"/>
      <c r="I5570" s="3"/>
    </row>
    <row r="5571" spans="1:9" x14ac:dyDescent="0.2">
      <c r="A5571" s="3"/>
      <c r="G5571" s="3"/>
      <c r="H5571" s="3"/>
      <c r="I5571" s="3"/>
    </row>
    <row r="5572" spans="1:9" x14ac:dyDescent="0.2">
      <c r="A5572" s="3"/>
      <c r="G5572" s="3"/>
      <c r="H5572" s="3"/>
      <c r="I5572" s="3"/>
    </row>
    <row r="5573" spans="1:9" x14ac:dyDescent="0.2">
      <c r="A5573" s="3"/>
      <c r="G5573" s="3"/>
      <c r="H5573" s="3"/>
      <c r="I5573" s="3"/>
    </row>
    <row r="5574" spans="1:9" x14ac:dyDescent="0.2">
      <c r="A5574" s="3"/>
      <c r="G5574" s="3"/>
      <c r="H5574" s="3"/>
      <c r="I5574" s="3"/>
    </row>
    <row r="5575" spans="1:9" x14ac:dyDescent="0.2">
      <c r="A5575" s="3"/>
      <c r="G5575" s="3"/>
      <c r="H5575" s="3"/>
      <c r="I5575" s="3"/>
    </row>
    <row r="5576" spans="1:9" x14ac:dyDescent="0.2">
      <c r="A5576" s="3"/>
      <c r="G5576" s="3"/>
      <c r="H5576" s="3"/>
      <c r="I5576" s="3"/>
    </row>
    <row r="5577" spans="1:9" x14ac:dyDescent="0.2">
      <c r="A5577" s="3"/>
      <c r="G5577" s="3"/>
      <c r="H5577" s="3"/>
      <c r="I5577" s="3"/>
    </row>
    <row r="5578" spans="1:9" x14ac:dyDescent="0.2">
      <c r="A5578" s="3"/>
      <c r="G5578" s="3"/>
      <c r="H5578" s="3"/>
      <c r="I5578" s="3"/>
    </row>
    <row r="5579" spans="1:9" x14ac:dyDescent="0.2">
      <c r="A5579" s="3"/>
      <c r="G5579" s="3"/>
      <c r="H5579" s="3"/>
      <c r="I5579" s="3"/>
    </row>
    <row r="5580" spans="1:9" x14ac:dyDescent="0.2">
      <c r="A5580" s="3"/>
      <c r="G5580" s="3"/>
      <c r="H5580" s="3"/>
      <c r="I5580" s="3"/>
    </row>
    <row r="5581" spans="1:9" x14ac:dyDescent="0.2">
      <c r="A5581" s="3"/>
      <c r="G5581" s="3"/>
      <c r="H5581" s="3"/>
      <c r="I5581" s="3"/>
    </row>
    <row r="5582" spans="1:9" x14ac:dyDescent="0.2">
      <c r="A5582" s="3"/>
      <c r="G5582" s="3"/>
      <c r="H5582" s="3"/>
      <c r="I5582" s="3"/>
    </row>
    <row r="5583" spans="1:9" x14ac:dyDescent="0.2">
      <c r="A5583" s="3"/>
      <c r="G5583" s="3"/>
      <c r="H5583" s="3"/>
      <c r="I5583" s="3"/>
    </row>
    <row r="5584" spans="1:9" x14ac:dyDescent="0.2">
      <c r="A5584" s="3"/>
      <c r="G5584" s="3"/>
      <c r="H5584" s="3"/>
      <c r="I5584" s="3"/>
    </row>
    <row r="5585" spans="1:9" x14ac:dyDescent="0.2">
      <c r="A5585" s="3"/>
      <c r="G5585" s="3"/>
      <c r="H5585" s="3"/>
      <c r="I5585" s="3"/>
    </row>
    <row r="5586" spans="1:9" x14ac:dyDescent="0.2">
      <c r="A5586" s="3"/>
      <c r="G5586" s="3"/>
      <c r="H5586" s="3"/>
      <c r="I5586" s="3"/>
    </row>
    <row r="5587" spans="1:9" x14ac:dyDescent="0.2">
      <c r="A5587" s="3"/>
      <c r="G5587" s="3"/>
      <c r="H5587" s="3"/>
      <c r="I5587" s="3"/>
    </row>
    <row r="5588" spans="1:9" x14ac:dyDescent="0.2">
      <c r="A5588" s="3"/>
      <c r="G5588" s="3"/>
      <c r="H5588" s="3"/>
      <c r="I5588" s="3"/>
    </row>
    <row r="5589" spans="1:9" x14ac:dyDescent="0.2">
      <c r="A5589" s="3"/>
      <c r="G5589" s="3"/>
      <c r="H5589" s="3"/>
      <c r="I5589" s="3"/>
    </row>
    <row r="5590" spans="1:9" x14ac:dyDescent="0.2">
      <c r="A5590" s="3"/>
      <c r="G5590" s="3"/>
      <c r="H5590" s="3"/>
      <c r="I5590" s="3"/>
    </row>
    <row r="5591" spans="1:9" x14ac:dyDescent="0.2">
      <c r="A5591" s="3"/>
      <c r="G5591" s="3"/>
      <c r="H5591" s="3"/>
      <c r="I5591" s="3"/>
    </row>
    <row r="5592" spans="1:9" x14ac:dyDescent="0.2">
      <c r="A5592" s="3"/>
      <c r="G5592" s="3"/>
      <c r="H5592" s="3"/>
      <c r="I5592" s="3"/>
    </row>
    <row r="5593" spans="1:9" x14ac:dyDescent="0.2">
      <c r="A5593" s="3"/>
      <c r="G5593" s="3"/>
      <c r="H5593" s="3"/>
      <c r="I5593" s="3"/>
    </row>
    <row r="5594" spans="1:9" x14ac:dyDescent="0.2">
      <c r="A5594" s="3"/>
      <c r="G5594" s="3"/>
      <c r="H5594" s="3"/>
      <c r="I5594" s="3"/>
    </row>
    <row r="5595" spans="1:9" x14ac:dyDescent="0.2">
      <c r="A5595" s="3"/>
      <c r="G5595" s="3"/>
      <c r="H5595" s="3"/>
      <c r="I5595" s="3"/>
    </row>
    <row r="5596" spans="1:9" x14ac:dyDescent="0.2">
      <c r="A5596" s="3"/>
      <c r="G5596" s="3"/>
      <c r="H5596" s="3"/>
      <c r="I5596" s="3"/>
    </row>
    <row r="5597" spans="1:9" x14ac:dyDescent="0.2">
      <c r="A5597" s="3"/>
      <c r="G5597" s="3"/>
      <c r="H5597" s="3"/>
      <c r="I5597" s="3"/>
    </row>
    <row r="5598" spans="1:9" x14ac:dyDescent="0.2">
      <c r="A5598" s="3"/>
      <c r="G5598" s="3"/>
      <c r="H5598" s="3"/>
      <c r="I5598" s="3"/>
    </row>
    <row r="5599" spans="1:9" x14ac:dyDescent="0.2">
      <c r="A5599" s="3"/>
      <c r="G5599" s="3"/>
      <c r="H5599" s="3"/>
      <c r="I5599" s="3"/>
    </row>
    <row r="5600" spans="1:9" x14ac:dyDescent="0.2">
      <c r="A5600" s="3"/>
      <c r="G5600" s="3"/>
      <c r="H5600" s="3"/>
      <c r="I5600" s="3"/>
    </row>
    <row r="5601" spans="1:9" x14ac:dyDescent="0.2">
      <c r="A5601" s="3"/>
      <c r="G5601" s="3"/>
      <c r="H5601" s="3"/>
      <c r="I5601" s="3"/>
    </row>
    <row r="5602" spans="1:9" x14ac:dyDescent="0.2">
      <c r="A5602" s="3"/>
      <c r="G5602" s="3"/>
      <c r="H5602" s="3"/>
      <c r="I5602" s="3"/>
    </row>
    <row r="5603" spans="1:9" x14ac:dyDescent="0.2">
      <c r="A5603" s="3"/>
      <c r="G5603" s="3"/>
      <c r="H5603" s="3"/>
      <c r="I5603" s="3"/>
    </row>
    <row r="5604" spans="1:9" x14ac:dyDescent="0.2">
      <c r="A5604" s="3"/>
      <c r="G5604" s="3"/>
      <c r="H5604" s="3"/>
      <c r="I5604" s="3"/>
    </row>
    <row r="5605" spans="1:9" x14ac:dyDescent="0.2">
      <c r="A5605" s="3"/>
      <c r="G5605" s="3"/>
      <c r="H5605" s="3"/>
      <c r="I5605" s="3"/>
    </row>
    <row r="5606" spans="1:9" x14ac:dyDescent="0.2">
      <c r="A5606" s="3"/>
      <c r="G5606" s="3"/>
      <c r="H5606" s="3"/>
      <c r="I5606" s="3"/>
    </row>
    <row r="5607" spans="1:9" x14ac:dyDescent="0.2">
      <c r="A5607" s="3"/>
      <c r="G5607" s="3"/>
      <c r="H5607" s="3"/>
      <c r="I5607" s="3"/>
    </row>
    <row r="5608" spans="1:9" x14ac:dyDescent="0.2">
      <c r="A5608" s="3"/>
      <c r="G5608" s="3"/>
      <c r="H5608" s="3"/>
      <c r="I5608" s="3"/>
    </row>
    <row r="5609" spans="1:9" x14ac:dyDescent="0.2">
      <c r="A5609" s="3"/>
      <c r="G5609" s="3"/>
      <c r="H5609" s="3"/>
      <c r="I5609" s="3"/>
    </row>
    <row r="5610" spans="1:9" x14ac:dyDescent="0.2">
      <c r="A5610" s="3"/>
      <c r="G5610" s="3"/>
      <c r="H5610" s="3"/>
      <c r="I5610" s="3"/>
    </row>
    <row r="5611" spans="1:9" x14ac:dyDescent="0.2">
      <c r="A5611" s="3"/>
      <c r="G5611" s="3"/>
      <c r="H5611" s="3"/>
      <c r="I5611" s="3"/>
    </row>
    <row r="5612" spans="1:9" x14ac:dyDescent="0.2">
      <c r="A5612" s="3"/>
      <c r="G5612" s="3"/>
      <c r="H5612" s="3"/>
      <c r="I5612" s="3"/>
    </row>
    <row r="5613" spans="1:9" x14ac:dyDescent="0.2">
      <c r="A5613" s="3"/>
      <c r="G5613" s="3"/>
      <c r="H5613" s="3"/>
      <c r="I5613" s="3"/>
    </row>
    <row r="5614" spans="1:9" x14ac:dyDescent="0.2">
      <c r="A5614" s="3"/>
      <c r="G5614" s="3"/>
      <c r="H5614" s="3"/>
      <c r="I5614" s="3"/>
    </row>
    <row r="5615" spans="1:9" x14ac:dyDescent="0.2">
      <c r="A5615" s="3"/>
      <c r="G5615" s="3"/>
      <c r="H5615" s="3"/>
      <c r="I5615" s="3"/>
    </row>
    <row r="5616" spans="1:9" x14ac:dyDescent="0.2">
      <c r="A5616" s="3"/>
      <c r="G5616" s="3"/>
      <c r="H5616" s="3"/>
      <c r="I5616" s="3"/>
    </row>
    <row r="5617" spans="1:9" x14ac:dyDescent="0.2">
      <c r="A5617" s="3"/>
      <c r="G5617" s="3"/>
      <c r="H5617" s="3"/>
      <c r="I5617" s="3"/>
    </row>
    <row r="5618" spans="1:9" x14ac:dyDescent="0.2">
      <c r="A5618" s="3"/>
      <c r="G5618" s="3"/>
      <c r="H5618" s="3"/>
      <c r="I5618" s="3"/>
    </row>
    <row r="5619" spans="1:9" x14ac:dyDescent="0.2">
      <c r="A5619" s="3"/>
      <c r="G5619" s="3"/>
      <c r="H5619" s="3"/>
      <c r="I5619" s="3"/>
    </row>
    <row r="5620" spans="1:9" x14ac:dyDescent="0.2">
      <c r="A5620" s="3"/>
      <c r="G5620" s="3"/>
      <c r="H5620" s="3"/>
      <c r="I5620" s="3"/>
    </row>
    <row r="5621" spans="1:9" x14ac:dyDescent="0.2">
      <c r="A5621" s="3"/>
      <c r="G5621" s="3"/>
      <c r="H5621" s="3"/>
      <c r="I5621" s="3"/>
    </row>
    <row r="5622" spans="1:9" x14ac:dyDescent="0.2">
      <c r="A5622" s="3"/>
      <c r="G5622" s="3"/>
      <c r="H5622" s="3"/>
      <c r="I5622" s="3"/>
    </row>
    <row r="5623" spans="1:9" x14ac:dyDescent="0.2">
      <c r="A5623" s="3"/>
      <c r="G5623" s="3"/>
      <c r="H5623" s="3"/>
      <c r="I5623" s="3"/>
    </row>
    <row r="5624" spans="1:9" x14ac:dyDescent="0.2">
      <c r="A5624" s="3"/>
      <c r="G5624" s="3"/>
      <c r="H5624" s="3"/>
      <c r="I5624" s="3"/>
    </row>
    <row r="5625" spans="1:9" x14ac:dyDescent="0.2">
      <c r="A5625" s="3"/>
      <c r="G5625" s="3"/>
      <c r="H5625" s="3"/>
      <c r="I5625" s="3"/>
    </row>
    <row r="5626" spans="1:9" x14ac:dyDescent="0.2">
      <c r="A5626" s="3"/>
      <c r="G5626" s="3"/>
      <c r="H5626" s="3"/>
      <c r="I5626" s="3"/>
    </row>
    <row r="5627" spans="1:9" x14ac:dyDescent="0.2">
      <c r="A5627" s="3"/>
      <c r="G5627" s="3"/>
      <c r="H5627" s="3"/>
      <c r="I5627" s="3"/>
    </row>
    <row r="5628" spans="1:9" x14ac:dyDescent="0.2">
      <c r="A5628" s="3"/>
      <c r="G5628" s="3"/>
      <c r="H5628" s="3"/>
      <c r="I5628" s="3"/>
    </row>
    <row r="5629" spans="1:9" x14ac:dyDescent="0.2">
      <c r="A5629" s="3"/>
      <c r="G5629" s="3"/>
      <c r="H5629" s="3"/>
      <c r="I5629" s="3"/>
    </row>
    <row r="5630" spans="1:9" x14ac:dyDescent="0.2">
      <c r="A5630" s="3"/>
      <c r="G5630" s="3"/>
      <c r="H5630" s="3"/>
      <c r="I5630" s="3"/>
    </row>
    <row r="5631" spans="1:9" x14ac:dyDescent="0.2">
      <c r="A5631" s="3"/>
      <c r="G5631" s="3"/>
      <c r="H5631" s="3"/>
      <c r="I5631" s="3"/>
    </row>
    <row r="5632" spans="1:9" x14ac:dyDescent="0.2">
      <c r="A5632" s="3"/>
      <c r="G5632" s="3"/>
      <c r="H5632" s="3"/>
      <c r="I5632" s="3"/>
    </row>
    <row r="5633" spans="1:9" x14ac:dyDescent="0.2">
      <c r="A5633" s="3"/>
      <c r="G5633" s="3"/>
      <c r="H5633" s="3"/>
      <c r="I5633" s="3"/>
    </row>
    <row r="5634" spans="1:9" x14ac:dyDescent="0.2">
      <c r="A5634" s="3"/>
      <c r="G5634" s="3"/>
      <c r="H5634" s="3"/>
      <c r="I5634" s="3"/>
    </row>
    <row r="5635" spans="1:9" x14ac:dyDescent="0.2">
      <c r="A5635" s="3"/>
      <c r="G5635" s="3"/>
      <c r="H5635" s="3"/>
      <c r="I5635" s="3"/>
    </row>
    <row r="5636" spans="1:9" x14ac:dyDescent="0.2">
      <c r="A5636" s="3"/>
      <c r="G5636" s="3"/>
      <c r="H5636" s="3"/>
      <c r="I5636" s="3"/>
    </row>
    <row r="5637" spans="1:9" x14ac:dyDescent="0.2">
      <c r="A5637" s="3"/>
      <c r="G5637" s="3"/>
      <c r="H5637" s="3"/>
      <c r="I5637" s="3"/>
    </row>
    <row r="5638" spans="1:9" x14ac:dyDescent="0.2">
      <c r="A5638" s="3"/>
      <c r="G5638" s="3"/>
      <c r="H5638" s="3"/>
      <c r="I5638" s="3"/>
    </row>
    <row r="5639" spans="1:9" x14ac:dyDescent="0.2">
      <c r="A5639" s="3"/>
      <c r="G5639" s="3"/>
      <c r="H5639" s="3"/>
      <c r="I5639" s="3"/>
    </row>
    <row r="5640" spans="1:9" x14ac:dyDescent="0.2">
      <c r="A5640" s="3"/>
      <c r="G5640" s="3"/>
      <c r="H5640" s="3"/>
      <c r="I5640" s="3"/>
    </row>
    <row r="5641" spans="1:9" x14ac:dyDescent="0.2">
      <c r="A5641" s="3"/>
      <c r="G5641" s="3"/>
      <c r="H5641" s="3"/>
      <c r="I5641" s="3"/>
    </row>
    <row r="5642" spans="1:9" x14ac:dyDescent="0.2">
      <c r="A5642" s="3"/>
      <c r="G5642" s="3"/>
      <c r="H5642" s="3"/>
      <c r="I5642" s="3"/>
    </row>
    <row r="5643" spans="1:9" x14ac:dyDescent="0.2">
      <c r="A5643" s="3"/>
      <c r="G5643" s="3"/>
      <c r="H5643" s="3"/>
      <c r="I5643" s="3"/>
    </row>
    <row r="5644" spans="1:9" x14ac:dyDescent="0.2">
      <c r="A5644" s="3"/>
      <c r="G5644" s="3"/>
      <c r="H5644" s="3"/>
      <c r="I5644" s="3"/>
    </row>
    <row r="5645" spans="1:9" x14ac:dyDescent="0.2">
      <c r="A5645" s="3"/>
      <c r="G5645" s="3"/>
      <c r="H5645" s="3"/>
      <c r="I5645" s="3"/>
    </row>
    <row r="5646" spans="1:9" x14ac:dyDescent="0.2">
      <c r="A5646" s="3"/>
      <c r="G5646" s="3"/>
      <c r="H5646" s="3"/>
      <c r="I5646" s="3"/>
    </row>
    <row r="5647" spans="1:9" x14ac:dyDescent="0.2">
      <c r="A5647" s="3"/>
      <c r="G5647" s="3"/>
      <c r="H5647" s="3"/>
      <c r="I5647" s="3"/>
    </row>
    <row r="5648" spans="1:9" x14ac:dyDescent="0.2">
      <c r="A5648" s="3"/>
      <c r="G5648" s="3"/>
      <c r="H5648" s="3"/>
      <c r="I5648" s="3"/>
    </row>
    <row r="5649" spans="1:9" x14ac:dyDescent="0.2">
      <c r="A5649" s="3"/>
      <c r="G5649" s="3"/>
      <c r="H5649" s="3"/>
      <c r="I5649" s="3"/>
    </row>
    <row r="5650" spans="1:9" x14ac:dyDescent="0.2">
      <c r="A5650" s="3"/>
      <c r="G5650" s="3"/>
      <c r="H5650" s="3"/>
      <c r="I5650" s="3"/>
    </row>
    <row r="5651" spans="1:9" x14ac:dyDescent="0.2">
      <c r="A5651" s="3"/>
      <c r="G5651" s="3"/>
      <c r="H5651" s="3"/>
      <c r="I5651" s="3"/>
    </row>
    <row r="5652" spans="1:9" x14ac:dyDescent="0.2">
      <c r="A5652" s="3"/>
      <c r="G5652" s="3"/>
      <c r="H5652" s="3"/>
      <c r="I5652" s="3"/>
    </row>
    <row r="5653" spans="1:9" x14ac:dyDescent="0.2">
      <c r="A5653" s="3"/>
      <c r="G5653" s="3"/>
      <c r="H5653" s="3"/>
      <c r="I5653" s="3"/>
    </row>
    <row r="5654" spans="1:9" x14ac:dyDescent="0.2">
      <c r="A5654" s="3"/>
      <c r="G5654" s="3"/>
      <c r="H5654" s="3"/>
      <c r="I5654" s="3"/>
    </row>
    <row r="5655" spans="1:9" x14ac:dyDescent="0.2">
      <c r="A5655" s="3"/>
      <c r="G5655" s="3"/>
      <c r="H5655" s="3"/>
      <c r="I5655" s="3"/>
    </row>
    <row r="5656" spans="1:9" x14ac:dyDescent="0.2">
      <c r="A5656" s="3"/>
      <c r="G5656" s="3"/>
      <c r="H5656" s="3"/>
      <c r="I5656" s="3"/>
    </row>
    <row r="5657" spans="1:9" x14ac:dyDescent="0.2">
      <c r="A5657" s="3"/>
      <c r="G5657" s="3"/>
      <c r="H5657" s="3"/>
      <c r="I5657" s="3"/>
    </row>
    <row r="5658" spans="1:9" x14ac:dyDescent="0.2">
      <c r="A5658" s="3"/>
      <c r="G5658" s="3"/>
      <c r="H5658" s="3"/>
      <c r="I5658" s="3"/>
    </row>
    <row r="5659" spans="1:9" x14ac:dyDescent="0.2">
      <c r="A5659" s="3"/>
      <c r="G5659" s="3"/>
      <c r="H5659" s="3"/>
      <c r="I5659" s="3"/>
    </row>
    <row r="5660" spans="1:9" x14ac:dyDescent="0.2">
      <c r="A5660" s="3"/>
      <c r="G5660" s="3"/>
      <c r="H5660" s="3"/>
      <c r="I5660" s="3"/>
    </row>
    <row r="5661" spans="1:9" x14ac:dyDescent="0.2">
      <c r="A5661" s="3"/>
      <c r="G5661" s="3"/>
      <c r="H5661" s="3"/>
      <c r="I5661" s="3"/>
    </row>
    <row r="5662" spans="1:9" x14ac:dyDescent="0.2">
      <c r="A5662" s="3"/>
      <c r="G5662" s="3"/>
      <c r="H5662" s="3"/>
      <c r="I5662" s="3"/>
    </row>
    <row r="5663" spans="1:9" x14ac:dyDescent="0.2">
      <c r="A5663" s="3"/>
      <c r="G5663" s="3"/>
      <c r="H5663" s="3"/>
      <c r="I5663" s="3"/>
    </row>
    <row r="5664" spans="1:9" x14ac:dyDescent="0.2">
      <c r="A5664" s="3"/>
      <c r="G5664" s="3"/>
      <c r="H5664" s="3"/>
      <c r="I5664" s="3"/>
    </row>
    <row r="5665" spans="1:9" x14ac:dyDescent="0.2">
      <c r="A5665" s="3"/>
      <c r="G5665" s="3"/>
      <c r="H5665" s="3"/>
      <c r="I5665" s="3"/>
    </row>
    <row r="5666" spans="1:9" x14ac:dyDescent="0.2">
      <c r="A5666" s="3"/>
      <c r="G5666" s="3"/>
      <c r="H5666" s="3"/>
      <c r="I5666" s="3"/>
    </row>
    <row r="5667" spans="1:9" x14ac:dyDescent="0.2">
      <c r="A5667" s="3"/>
      <c r="G5667" s="3"/>
      <c r="H5667" s="3"/>
      <c r="I5667" s="3"/>
    </row>
    <row r="5668" spans="1:9" x14ac:dyDescent="0.2">
      <c r="A5668" s="3"/>
      <c r="G5668" s="3"/>
      <c r="H5668" s="3"/>
      <c r="I5668" s="3"/>
    </row>
    <row r="5669" spans="1:9" x14ac:dyDescent="0.2">
      <c r="A5669" s="3"/>
      <c r="G5669" s="3"/>
      <c r="H5669" s="3"/>
      <c r="I5669" s="3"/>
    </row>
    <row r="5670" spans="1:9" x14ac:dyDescent="0.2">
      <c r="A5670" s="3"/>
      <c r="G5670" s="3"/>
      <c r="H5670" s="3"/>
      <c r="I5670" s="3"/>
    </row>
    <row r="5671" spans="1:9" x14ac:dyDescent="0.2">
      <c r="A5671" s="3"/>
      <c r="G5671" s="3"/>
      <c r="H5671" s="3"/>
      <c r="I5671" s="3"/>
    </row>
    <row r="5672" spans="1:9" x14ac:dyDescent="0.2">
      <c r="A5672" s="3"/>
      <c r="G5672" s="3"/>
      <c r="H5672" s="3"/>
      <c r="I5672" s="3"/>
    </row>
    <row r="5673" spans="1:9" x14ac:dyDescent="0.2">
      <c r="A5673" s="3"/>
      <c r="G5673" s="3"/>
      <c r="H5673" s="3"/>
      <c r="I5673" s="3"/>
    </row>
    <row r="5674" spans="1:9" x14ac:dyDescent="0.2">
      <c r="A5674" s="3"/>
      <c r="G5674" s="3"/>
      <c r="H5674" s="3"/>
      <c r="I5674" s="3"/>
    </row>
    <row r="5675" spans="1:9" x14ac:dyDescent="0.2">
      <c r="A5675" s="3"/>
      <c r="G5675" s="3"/>
      <c r="H5675" s="3"/>
      <c r="I5675" s="3"/>
    </row>
    <row r="5676" spans="1:9" x14ac:dyDescent="0.2">
      <c r="A5676" s="3"/>
      <c r="G5676" s="3"/>
      <c r="H5676" s="3"/>
      <c r="I5676" s="3"/>
    </row>
    <row r="5677" spans="1:9" x14ac:dyDescent="0.2">
      <c r="A5677" s="3"/>
      <c r="G5677" s="3"/>
      <c r="H5677" s="3"/>
      <c r="I5677" s="3"/>
    </row>
    <row r="5678" spans="1:9" x14ac:dyDescent="0.2">
      <c r="A5678" s="3"/>
      <c r="G5678" s="3"/>
      <c r="H5678" s="3"/>
      <c r="I5678" s="3"/>
    </row>
    <row r="5679" spans="1:9" x14ac:dyDescent="0.2">
      <c r="A5679" s="3"/>
      <c r="G5679" s="3"/>
      <c r="H5679" s="3"/>
      <c r="I5679" s="3"/>
    </row>
    <row r="5680" spans="1:9" x14ac:dyDescent="0.2">
      <c r="A5680" s="3"/>
      <c r="G5680" s="3"/>
      <c r="H5680" s="3"/>
      <c r="I5680" s="3"/>
    </row>
    <row r="5681" spans="1:9" x14ac:dyDescent="0.2">
      <c r="A5681" s="3"/>
      <c r="G5681" s="3"/>
      <c r="H5681" s="3"/>
      <c r="I5681" s="3"/>
    </row>
    <row r="5682" spans="1:9" x14ac:dyDescent="0.2">
      <c r="A5682" s="3"/>
      <c r="G5682" s="3"/>
      <c r="H5682" s="3"/>
      <c r="I5682" s="3"/>
    </row>
    <row r="5683" spans="1:9" x14ac:dyDescent="0.2">
      <c r="A5683" s="3"/>
      <c r="G5683" s="3"/>
      <c r="H5683" s="3"/>
      <c r="I5683" s="3"/>
    </row>
    <row r="5684" spans="1:9" x14ac:dyDescent="0.2">
      <c r="A5684" s="3"/>
      <c r="G5684" s="3"/>
      <c r="H5684" s="3"/>
      <c r="I5684" s="3"/>
    </row>
    <row r="5685" spans="1:9" x14ac:dyDescent="0.2">
      <c r="A5685" s="3"/>
      <c r="G5685" s="3"/>
      <c r="H5685" s="3"/>
      <c r="I5685" s="3"/>
    </row>
    <row r="5686" spans="1:9" x14ac:dyDescent="0.2">
      <c r="A5686" s="3"/>
      <c r="G5686" s="3"/>
      <c r="H5686" s="3"/>
      <c r="I5686" s="3"/>
    </row>
    <row r="5687" spans="1:9" x14ac:dyDescent="0.2">
      <c r="A5687" s="3"/>
      <c r="G5687" s="3"/>
      <c r="H5687" s="3"/>
      <c r="I5687" s="3"/>
    </row>
    <row r="5688" spans="1:9" x14ac:dyDescent="0.2">
      <c r="A5688" s="3"/>
      <c r="G5688" s="3"/>
      <c r="H5688" s="3"/>
      <c r="I5688" s="3"/>
    </row>
    <row r="5689" spans="1:9" x14ac:dyDescent="0.2">
      <c r="A5689" s="3"/>
      <c r="G5689" s="3"/>
      <c r="H5689" s="3"/>
      <c r="I5689" s="3"/>
    </row>
    <row r="5690" spans="1:9" x14ac:dyDescent="0.2">
      <c r="A5690" s="3"/>
      <c r="G5690" s="3"/>
      <c r="H5690" s="3"/>
      <c r="I5690" s="3"/>
    </row>
    <row r="5691" spans="1:9" x14ac:dyDescent="0.2">
      <c r="A5691" s="3"/>
      <c r="G5691" s="3"/>
      <c r="H5691" s="3"/>
      <c r="I5691" s="3"/>
    </row>
    <row r="5692" spans="1:9" x14ac:dyDescent="0.2">
      <c r="A5692" s="3"/>
      <c r="G5692" s="3"/>
      <c r="H5692" s="3"/>
      <c r="I5692" s="3"/>
    </row>
    <row r="5693" spans="1:9" x14ac:dyDescent="0.2">
      <c r="A5693" s="3"/>
      <c r="G5693" s="3"/>
      <c r="H5693" s="3"/>
      <c r="I5693" s="3"/>
    </row>
    <row r="5694" spans="1:9" x14ac:dyDescent="0.2">
      <c r="A5694" s="3"/>
      <c r="G5694" s="3"/>
      <c r="H5694" s="3"/>
      <c r="I5694" s="3"/>
    </row>
    <row r="5695" spans="1:9" x14ac:dyDescent="0.2">
      <c r="A5695" s="3"/>
      <c r="G5695" s="3"/>
      <c r="H5695" s="3"/>
      <c r="I5695" s="3"/>
    </row>
    <row r="5696" spans="1:9" x14ac:dyDescent="0.2">
      <c r="A5696" s="3"/>
      <c r="G5696" s="3"/>
      <c r="H5696" s="3"/>
      <c r="I5696" s="3"/>
    </row>
    <row r="5697" spans="1:9" x14ac:dyDescent="0.2">
      <c r="A5697" s="3"/>
      <c r="G5697" s="3"/>
      <c r="H5697" s="3"/>
      <c r="I5697" s="3"/>
    </row>
    <row r="5698" spans="1:9" x14ac:dyDescent="0.2">
      <c r="A5698" s="3"/>
      <c r="G5698" s="3"/>
      <c r="H5698" s="3"/>
      <c r="I5698" s="3"/>
    </row>
    <row r="5699" spans="1:9" x14ac:dyDescent="0.2">
      <c r="A5699" s="3"/>
      <c r="G5699" s="3"/>
      <c r="H5699" s="3"/>
      <c r="I5699" s="3"/>
    </row>
    <row r="5700" spans="1:9" x14ac:dyDescent="0.2">
      <c r="A5700" s="3"/>
      <c r="G5700" s="3"/>
      <c r="H5700" s="3"/>
      <c r="I5700" s="3"/>
    </row>
    <row r="5701" spans="1:9" x14ac:dyDescent="0.2">
      <c r="A5701" s="3"/>
      <c r="G5701" s="3"/>
      <c r="H5701" s="3"/>
      <c r="I5701" s="3"/>
    </row>
    <row r="5702" spans="1:9" x14ac:dyDescent="0.2">
      <c r="A5702" s="3"/>
      <c r="G5702" s="3"/>
      <c r="H5702" s="3"/>
      <c r="I5702" s="3"/>
    </row>
    <row r="5703" spans="1:9" x14ac:dyDescent="0.2">
      <c r="A5703" s="3"/>
      <c r="G5703" s="3"/>
      <c r="H5703" s="3"/>
      <c r="I5703" s="3"/>
    </row>
    <row r="5704" spans="1:9" x14ac:dyDescent="0.2">
      <c r="A5704" s="3"/>
      <c r="G5704" s="3"/>
      <c r="H5704" s="3"/>
      <c r="I5704" s="3"/>
    </row>
    <row r="5705" spans="1:9" x14ac:dyDescent="0.2">
      <c r="A5705" s="3"/>
      <c r="G5705" s="3"/>
      <c r="H5705" s="3"/>
      <c r="I5705" s="3"/>
    </row>
    <row r="5706" spans="1:9" x14ac:dyDescent="0.2">
      <c r="A5706" s="3"/>
      <c r="G5706" s="3"/>
      <c r="H5706" s="3"/>
      <c r="I5706" s="3"/>
    </row>
    <row r="5707" spans="1:9" x14ac:dyDescent="0.2">
      <c r="A5707" s="3"/>
      <c r="G5707" s="3"/>
      <c r="H5707" s="3"/>
      <c r="I5707" s="3"/>
    </row>
    <row r="5708" spans="1:9" x14ac:dyDescent="0.2">
      <c r="A5708" s="3"/>
      <c r="G5708" s="3"/>
      <c r="H5708" s="3"/>
      <c r="I5708" s="3"/>
    </row>
    <row r="5709" spans="1:9" x14ac:dyDescent="0.2">
      <c r="A5709" s="3"/>
      <c r="G5709" s="3"/>
      <c r="H5709" s="3"/>
      <c r="I5709" s="3"/>
    </row>
    <row r="5710" spans="1:9" x14ac:dyDescent="0.2">
      <c r="A5710" s="3"/>
      <c r="G5710" s="3"/>
      <c r="H5710" s="3"/>
      <c r="I5710" s="3"/>
    </row>
    <row r="5711" spans="1:9" x14ac:dyDescent="0.2">
      <c r="A5711" s="3"/>
      <c r="G5711" s="3"/>
      <c r="H5711" s="3"/>
      <c r="I5711" s="3"/>
    </row>
    <row r="5712" spans="1:9" x14ac:dyDescent="0.2">
      <c r="A5712" s="3"/>
      <c r="G5712" s="3"/>
      <c r="H5712" s="3"/>
      <c r="I5712" s="3"/>
    </row>
    <row r="5713" spans="1:9" x14ac:dyDescent="0.2">
      <c r="A5713" s="3"/>
      <c r="G5713" s="3"/>
      <c r="H5713" s="3"/>
      <c r="I5713" s="3"/>
    </row>
    <row r="5714" spans="1:9" x14ac:dyDescent="0.2">
      <c r="A5714" s="3"/>
      <c r="G5714" s="3"/>
      <c r="H5714" s="3"/>
      <c r="I5714" s="3"/>
    </row>
    <row r="5715" spans="1:9" x14ac:dyDescent="0.2">
      <c r="A5715" s="3"/>
      <c r="G5715" s="3"/>
      <c r="H5715" s="3"/>
      <c r="I5715" s="3"/>
    </row>
    <row r="5716" spans="1:9" x14ac:dyDescent="0.2">
      <c r="A5716" s="3"/>
      <c r="G5716" s="3"/>
      <c r="H5716" s="3"/>
      <c r="I5716" s="3"/>
    </row>
    <row r="5717" spans="1:9" x14ac:dyDescent="0.2">
      <c r="A5717" s="3"/>
      <c r="G5717" s="3"/>
      <c r="H5717" s="3"/>
      <c r="I5717" s="3"/>
    </row>
    <row r="5718" spans="1:9" x14ac:dyDescent="0.2">
      <c r="A5718" s="3"/>
      <c r="G5718" s="3"/>
      <c r="H5718" s="3"/>
      <c r="I5718" s="3"/>
    </row>
    <row r="5719" spans="1:9" x14ac:dyDescent="0.2">
      <c r="A5719" s="3"/>
      <c r="G5719" s="3"/>
      <c r="H5719" s="3"/>
      <c r="I5719" s="3"/>
    </row>
    <row r="5720" spans="1:9" x14ac:dyDescent="0.2">
      <c r="A5720" s="3"/>
      <c r="G5720" s="3"/>
      <c r="H5720" s="3"/>
      <c r="I5720" s="3"/>
    </row>
    <row r="5721" spans="1:9" x14ac:dyDescent="0.2">
      <c r="A5721" s="3"/>
      <c r="G5721" s="3"/>
      <c r="H5721" s="3"/>
      <c r="I5721" s="3"/>
    </row>
    <row r="5722" spans="1:9" x14ac:dyDescent="0.2">
      <c r="A5722" s="3"/>
      <c r="G5722" s="3"/>
      <c r="H5722" s="3"/>
      <c r="I5722" s="3"/>
    </row>
    <row r="5723" spans="1:9" x14ac:dyDescent="0.2">
      <c r="A5723" s="3"/>
      <c r="G5723" s="3"/>
      <c r="H5723" s="3"/>
      <c r="I5723" s="3"/>
    </row>
    <row r="5724" spans="1:9" x14ac:dyDescent="0.2">
      <c r="A5724" s="3"/>
      <c r="G5724" s="3"/>
      <c r="H5724" s="3"/>
      <c r="I5724" s="3"/>
    </row>
    <row r="5725" spans="1:9" x14ac:dyDescent="0.2">
      <c r="A5725" s="3"/>
      <c r="G5725" s="3"/>
      <c r="H5725" s="3"/>
      <c r="I5725" s="3"/>
    </row>
    <row r="5726" spans="1:9" x14ac:dyDescent="0.2">
      <c r="A5726" s="3"/>
      <c r="G5726" s="3"/>
      <c r="H5726" s="3"/>
      <c r="I5726" s="3"/>
    </row>
    <row r="5727" spans="1:9" x14ac:dyDescent="0.2">
      <c r="A5727" s="3"/>
      <c r="G5727" s="3"/>
      <c r="H5727" s="3"/>
      <c r="I5727" s="3"/>
    </row>
    <row r="5728" spans="1:9" x14ac:dyDescent="0.2">
      <c r="A5728" s="3"/>
      <c r="G5728" s="3"/>
      <c r="H5728" s="3"/>
      <c r="I5728" s="3"/>
    </row>
    <row r="5729" spans="1:9" x14ac:dyDescent="0.2">
      <c r="A5729" s="3"/>
      <c r="G5729" s="3"/>
      <c r="H5729" s="3"/>
      <c r="I5729" s="3"/>
    </row>
    <row r="5730" spans="1:9" x14ac:dyDescent="0.2">
      <c r="A5730" s="3"/>
      <c r="G5730" s="3"/>
      <c r="H5730" s="3"/>
      <c r="I5730" s="3"/>
    </row>
    <row r="5731" spans="1:9" x14ac:dyDescent="0.2">
      <c r="A5731" s="3"/>
      <c r="G5731" s="3"/>
      <c r="H5731" s="3"/>
      <c r="I5731" s="3"/>
    </row>
    <row r="5732" spans="1:9" x14ac:dyDescent="0.2">
      <c r="A5732" s="3"/>
      <c r="G5732" s="3"/>
      <c r="H5732" s="3"/>
      <c r="I5732" s="3"/>
    </row>
    <row r="5733" spans="1:9" x14ac:dyDescent="0.2">
      <c r="A5733" s="3"/>
      <c r="G5733" s="3"/>
      <c r="H5733" s="3"/>
      <c r="I5733" s="3"/>
    </row>
    <row r="5734" spans="1:9" x14ac:dyDescent="0.2">
      <c r="A5734" s="3"/>
      <c r="G5734" s="3"/>
      <c r="H5734" s="3"/>
      <c r="I5734" s="3"/>
    </row>
    <row r="5735" spans="1:9" x14ac:dyDescent="0.2">
      <c r="A5735" s="3"/>
      <c r="G5735" s="3"/>
      <c r="H5735" s="3"/>
      <c r="I5735" s="3"/>
    </row>
    <row r="5736" spans="1:9" x14ac:dyDescent="0.2">
      <c r="A5736" s="3"/>
      <c r="G5736" s="3"/>
      <c r="H5736" s="3"/>
      <c r="I5736" s="3"/>
    </row>
    <row r="5737" spans="1:9" x14ac:dyDescent="0.2">
      <c r="A5737" s="3"/>
      <c r="G5737" s="3"/>
      <c r="H5737" s="3"/>
      <c r="I5737" s="3"/>
    </row>
    <row r="5738" spans="1:9" x14ac:dyDescent="0.2">
      <c r="A5738" s="3"/>
      <c r="G5738" s="3"/>
      <c r="H5738" s="3"/>
      <c r="I5738" s="3"/>
    </row>
    <row r="5739" spans="1:9" x14ac:dyDescent="0.2">
      <c r="A5739" s="3"/>
      <c r="G5739" s="3"/>
      <c r="H5739" s="3"/>
      <c r="I5739" s="3"/>
    </row>
    <row r="5740" spans="1:9" x14ac:dyDescent="0.2">
      <c r="A5740" s="3"/>
      <c r="G5740" s="3"/>
      <c r="H5740" s="3"/>
      <c r="I5740" s="3"/>
    </row>
    <row r="5741" spans="1:9" x14ac:dyDescent="0.2">
      <c r="A5741" s="3"/>
      <c r="G5741" s="3"/>
      <c r="H5741" s="3"/>
      <c r="I5741" s="3"/>
    </row>
    <row r="5742" spans="1:9" x14ac:dyDescent="0.2">
      <c r="A5742" s="3"/>
      <c r="G5742" s="3"/>
      <c r="H5742" s="3"/>
      <c r="I5742" s="3"/>
    </row>
    <row r="5743" spans="1:9" x14ac:dyDescent="0.2">
      <c r="A5743" s="3"/>
      <c r="G5743" s="3"/>
      <c r="H5743" s="3"/>
      <c r="I5743" s="3"/>
    </row>
    <row r="5744" spans="1:9" x14ac:dyDescent="0.2">
      <c r="A5744" s="3"/>
      <c r="G5744" s="3"/>
      <c r="H5744" s="3"/>
      <c r="I5744" s="3"/>
    </row>
    <row r="5745" spans="1:9" x14ac:dyDescent="0.2">
      <c r="A5745" s="3"/>
      <c r="G5745" s="3"/>
      <c r="H5745" s="3"/>
      <c r="I5745" s="3"/>
    </row>
    <row r="5746" spans="1:9" x14ac:dyDescent="0.2">
      <c r="A5746" s="3"/>
      <c r="G5746" s="3"/>
      <c r="H5746" s="3"/>
      <c r="I5746" s="3"/>
    </row>
    <row r="5747" spans="1:9" x14ac:dyDescent="0.2">
      <c r="A5747" s="3"/>
      <c r="G5747" s="3"/>
      <c r="H5747" s="3"/>
      <c r="I5747" s="3"/>
    </row>
    <row r="5748" spans="1:9" x14ac:dyDescent="0.2">
      <c r="A5748" s="3"/>
      <c r="G5748" s="3"/>
      <c r="H5748" s="3"/>
      <c r="I5748" s="3"/>
    </row>
    <row r="5749" spans="1:9" x14ac:dyDescent="0.2">
      <c r="A5749" s="3"/>
      <c r="G5749" s="3"/>
      <c r="H5749" s="3"/>
      <c r="I5749" s="3"/>
    </row>
    <row r="5750" spans="1:9" x14ac:dyDescent="0.2">
      <c r="A5750" s="3"/>
      <c r="G5750" s="3"/>
      <c r="H5750" s="3"/>
      <c r="I5750" s="3"/>
    </row>
    <row r="5751" spans="1:9" x14ac:dyDescent="0.2">
      <c r="A5751" s="3"/>
      <c r="G5751" s="3"/>
      <c r="H5751" s="3"/>
      <c r="I5751" s="3"/>
    </row>
    <row r="5752" spans="1:9" x14ac:dyDescent="0.2">
      <c r="A5752" s="3"/>
      <c r="G5752" s="3"/>
      <c r="H5752" s="3"/>
      <c r="I5752" s="3"/>
    </row>
    <row r="5753" spans="1:9" x14ac:dyDescent="0.2">
      <c r="A5753" s="3"/>
      <c r="G5753" s="3"/>
      <c r="H5753" s="3"/>
      <c r="I5753" s="3"/>
    </row>
    <row r="5754" spans="1:9" x14ac:dyDescent="0.2">
      <c r="A5754" s="3"/>
      <c r="G5754" s="3"/>
      <c r="H5754" s="3"/>
      <c r="I5754" s="3"/>
    </row>
    <row r="5755" spans="1:9" x14ac:dyDescent="0.2">
      <c r="A5755" s="3"/>
      <c r="G5755" s="3"/>
      <c r="H5755" s="3"/>
      <c r="I5755" s="3"/>
    </row>
    <row r="5756" spans="1:9" x14ac:dyDescent="0.2">
      <c r="A5756" s="3"/>
      <c r="G5756" s="3"/>
      <c r="H5756" s="3"/>
      <c r="I5756" s="3"/>
    </row>
    <row r="5757" spans="1:9" x14ac:dyDescent="0.2">
      <c r="A5757" s="3"/>
      <c r="G5757" s="3"/>
      <c r="H5757" s="3"/>
      <c r="I5757" s="3"/>
    </row>
    <row r="5758" spans="1:9" x14ac:dyDescent="0.2">
      <c r="A5758" s="3"/>
      <c r="G5758" s="3"/>
      <c r="H5758" s="3"/>
      <c r="I5758" s="3"/>
    </row>
    <row r="5759" spans="1:9" x14ac:dyDescent="0.2">
      <c r="A5759" s="3"/>
      <c r="G5759" s="3"/>
      <c r="H5759" s="3"/>
      <c r="I5759" s="3"/>
    </row>
    <row r="5760" spans="1:9" x14ac:dyDescent="0.2">
      <c r="A5760" s="3"/>
      <c r="G5760" s="3"/>
      <c r="H5760" s="3"/>
      <c r="I5760" s="3"/>
    </row>
    <row r="5761" spans="1:9" x14ac:dyDescent="0.2">
      <c r="A5761" s="3"/>
      <c r="G5761" s="3"/>
      <c r="H5761" s="3"/>
      <c r="I5761" s="3"/>
    </row>
    <row r="5762" spans="1:9" x14ac:dyDescent="0.2">
      <c r="A5762" s="3"/>
      <c r="G5762" s="3"/>
      <c r="H5762" s="3"/>
      <c r="I5762" s="3"/>
    </row>
    <row r="5763" spans="1:9" x14ac:dyDescent="0.2">
      <c r="A5763" s="3"/>
      <c r="G5763" s="3"/>
      <c r="H5763" s="3"/>
      <c r="I5763" s="3"/>
    </row>
    <row r="5764" spans="1:9" x14ac:dyDescent="0.2">
      <c r="A5764" s="3"/>
      <c r="G5764" s="3"/>
      <c r="H5764" s="3"/>
      <c r="I5764" s="3"/>
    </row>
    <row r="5765" spans="1:9" x14ac:dyDescent="0.2">
      <c r="A5765" s="3"/>
      <c r="G5765" s="3"/>
      <c r="H5765" s="3"/>
      <c r="I5765" s="3"/>
    </row>
    <row r="5766" spans="1:9" x14ac:dyDescent="0.2">
      <c r="A5766" s="3"/>
      <c r="G5766" s="3"/>
      <c r="H5766" s="3"/>
      <c r="I5766" s="3"/>
    </row>
    <row r="5767" spans="1:9" x14ac:dyDescent="0.2">
      <c r="A5767" s="3"/>
      <c r="G5767" s="3"/>
      <c r="H5767" s="3"/>
      <c r="I5767" s="3"/>
    </row>
    <row r="5768" spans="1:9" x14ac:dyDescent="0.2">
      <c r="A5768" s="3"/>
      <c r="G5768" s="3"/>
      <c r="H5768" s="3"/>
      <c r="I5768" s="3"/>
    </row>
    <row r="5769" spans="1:9" x14ac:dyDescent="0.2">
      <c r="A5769" s="3"/>
      <c r="G5769" s="3"/>
      <c r="H5769" s="3"/>
      <c r="I5769" s="3"/>
    </row>
    <row r="5770" spans="1:9" x14ac:dyDescent="0.2">
      <c r="A5770" s="3"/>
      <c r="G5770" s="3"/>
      <c r="H5770" s="3"/>
      <c r="I5770" s="3"/>
    </row>
    <row r="5771" spans="1:9" x14ac:dyDescent="0.2">
      <c r="A5771" s="3"/>
      <c r="G5771" s="3"/>
      <c r="H5771" s="3"/>
      <c r="I5771" s="3"/>
    </row>
    <row r="5772" spans="1:9" x14ac:dyDescent="0.2">
      <c r="A5772" s="3"/>
      <c r="G5772" s="3"/>
      <c r="H5772" s="3"/>
      <c r="I5772" s="3"/>
    </row>
    <row r="5773" spans="1:9" x14ac:dyDescent="0.2">
      <c r="A5773" s="3"/>
      <c r="G5773" s="3"/>
      <c r="H5773" s="3"/>
      <c r="I5773" s="3"/>
    </row>
    <row r="5774" spans="1:9" x14ac:dyDescent="0.2">
      <c r="A5774" s="3"/>
      <c r="G5774" s="3"/>
      <c r="H5774" s="3"/>
      <c r="I5774" s="3"/>
    </row>
    <row r="5775" spans="1:9" x14ac:dyDescent="0.2">
      <c r="A5775" s="3"/>
      <c r="G5775" s="3"/>
      <c r="H5775" s="3"/>
      <c r="I5775" s="3"/>
    </row>
    <row r="5776" spans="1:9" x14ac:dyDescent="0.2">
      <c r="A5776" s="3"/>
      <c r="G5776" s="3"/>
      <c r="H5776" s="3"/>
      <c r="I5776" s="3"/>
    </row>
    <row r="5777" spans="1:9" x14ac:dyDescent="0.2">
      <c r="A5777" s="3"/>
      <c r="G5777" s="3"/>
      <c r="H5777" s="3"/>
      <c r="I5777" s="3"/>
    </row>
    <row r="5778" spans="1:9" x14ac:dyDescent="0.2">
      <c r="A5778" s="3"/>
      <c r="G5778" s="3"/>
      <c r="H5778" s="3"/>
      <c r="I5778" s="3"/>
    </row>
    <row r="5779" spans="1:9" x14ac:dyDescent="0.2">
      <c r="A5779" s="3"/>
      <c r="G5779" s="3"/>
      <c r="H5779" s="3"/>
      <c r="I5779" s="3"/>
    </row>
    <row r="5780" spans="1:9" x14ac:dyDescent="0.2">
      <c r="A5780" s="3"/>
      <c r="G5780" s="3"/>
      <c r="H5780" s="3"/>
      <c r="I5780" s="3"/>
    </row>
    <row r="5781" spans="1:9" x14ac:dyDescent="0.2">
      <c r="A5781" s="3"/>
      <c r="G5781" s="3"/>
      <c r="H5781" s="3"/>
      <c r="I5781" s="3"/>
    </row>
    <row r="5782" spans="1:9" x14ac:dyDescent="0.2">
      <c r="A5782" s="3"/>
      <c r="G5782" s="3"/>
      <c r="H5782" s="3"/>
      <c r="I5782" s="3"/>
    </row>
    <row r="5783" spans="1:9" x14ac:dyDescent="0.2">
      <c r="A5783" s="3"/>
      <c r="G5783" s="3"/>
      <c r="H5783" s="3"/>
      <c r="I5783" s="3"/>
    </row>
    <row r="5784" spans="1:9" x14ac:dyDescent="0.2">
      <c r="A5784" s="3"/>
      <c r="G5784" s="3"/>
      <c r="H5784" s="3"/>
      <c r="I5784" s="3"/>
    </row>
    <row r="5785" spans="1:9" x14ac:dyDescent="0.2">
      <c r="A5785" s="3"/>
      <c r="G5785" s="3"/>
      <c r="H5785" s="3"/>
      <c r="I5785" s="3"/>
    </row>
    <row r="5786" spans="1:9" x14ac:dyDescent="0.2">
      <c r="A5786" s="3"/>
      <c r="G5786" s="3"/>
      <c r="H5786" s="3"/>
      <c r="I5786" s="3"/>
    </row>
    <row r="5787" spans="1:9" x14ac:dyDescent="0.2">
      <c r="A5787" s="3"/>
      <c r="G5787" s="3"/>
      <c r="H5787" s="3"/>
      <c r="I5787" s="3"/>
    </row>
    <row r="5788" spans="1:9" x14ac:dyDescent="0.2">
      <c r="A5788" s="3"/>
      <c r="G5788" s="3"/>
      <c r="H5788" s="3"/>
      <c r="I5788" s="3"/>
    </row>
    <row r="5789" spans="1:9" x14ac:dyDescent="0.2">
      <c r="A5789" s="3"/>
      <c r="G5789" s="3"/>
      <c r="H5789" s="3"/>
      <c r="I5789" s="3"/>
    </row>
    <row r="5790" spans="1:9" x14ac:dyDescent="0.2">
      <c r="A5790" s="3"/>
      <c r="G5790" s="3"/>
      <c r="H5790" s="3"/>
      <c r="I5790" s="3"/>
    </row>
    <row r="5791" spans="1:9" x14ac:dyDescent="0.2">
      <c r="A5791" s="3"/>
      <c r="G5791" s="3"/>
      <c r="H5791" s="3"/>
      <c r="I5791" s="3"/>
    </row>
    <row r="5792" spans="1:9" x14ac:dyDescent="0.2">
      <c r="A5792" s="3"/>
      <c r="G5792" s="3"/>
      <c r="H5792" s="3"/>
      <c r="I5792" s="3"/>
    </row>
    <row r="5793" spans="1:9" x14ac:dyDescent="0.2">
      <c r="A5793" s="3"/>
      <c r="G5793" s="3"/>
      <c r="H5793" s="3"/>
      <c r="I5793" s="3"/>
    </row>
    <row r="5794" spans="1:9" x14ac:dyDescent="0.2">
      <c r="A5794" s="3"/>
      <c r="G5794" s="3"/>
      <c r="H5794" s="3"/>
      <c r="I5794" s="3"/>
    </row>
    <row r="5795" spans="1:9" x14ac:dyDescent="0.2">
      <c r="A5795" s="3"/>
      <c r="G5795" s="3"/>
      <c r="H5795" s="3"/>
      <c r="I5795" s="3"/>
    </row>
    <row r="5796" spans="1:9" x14ac:dyDescent="0.2">
      <c r="A5796" s="3"/>
      <c r="G5796" s="3"/>
      <c r="H5796" s="3"/>
      <c r="I5796" s="3"/>
    </row>
    <row r="5797" spans="1:9" x14ac:dyDescent="0.2">
      <c r="A5797" s="3"/>
      <c r="G5797" s="3"/>
      <c r="H5797" s="3"/>
      <c r="I5797" s="3"/>
    </row>
    <row r="5798" spans="1:9" x14ac:dyDescent="0.2">
      <c r="A5798" s="3"/>
      <c r="G5798" s="3"/>
      <c r="H5798" s="3"/>
      <c r="I5798" s="3"/>
    </row>
    <row r="5799" spans="1:9" x14ac:dyDescent="0.2">
      <c r="A5799" s="3"/>
      <c r="G5799" s="3"/>
      <c r="H5799" s="3"/>
      <c r="I5799" s="3"/>
    </row>
    <row r="5800" spans="1:9" x14ac:dyDescent="0.2">
      <c r="A5800" s="3"/>
      <c r="G5800" s="3"/>
      <c r="H5800" s="3"/>
      <c r="I5800" s="3"/>
    </row>
    <row r="5801" spans="1:9" x14ac:dyDescent="0.2">
      <c r="A5801" s="3"/>
      <c r="G5801" s="3"/>
      <c r="H5801" s="3"/>
      <c r="I5801" s="3"/>
    </row>
    <row r="5802" spans="1:9" x14ac:dyDescent="0.2">
      <c r="A5802" s="3"/>
      <c r="G5802" s="3"/>
      <c r="H5802" s="3"/>
      <c r="I5802" s="3"/>
    </row>
    <row r="5803" spans="1:9" x14ac:dyDescent="0.2">
      <c r="A5803" s="3"/>
      <c r="G5803" s="3"/>
      <c r="H5803" s="3"/>
      <c r="I5803" s="3"/>
    </row>
    <row r="5804" spans="1:9" x14ac:dyDescent="0.2">
      <c r="A5804" s="3"/>
      <c r="G5804" s="3"/>
      <c r="H5804" s="3"/>
      <c r="I5804" s="3"/>
    </row>
    <row r="5805" spans="1:9" x14ac:dyDescent="0.2">
      <c r="A5805" s="3"/>
      <c r="G5805" s="3"/>
      <c r="H5805" s="3"/>
      <c r="I5805" s="3"/>
    </row>
    <row r="5806" spans="1:9" x14ac:dyDescent="0.2">
      <c r="A5806" s="3"/>
      <c r="G5806" s="3"/>
      <c r="H5806" s="3"/>
      <c r="I5806" s="3"/>
    </row>
    <row r="5807" spans="1:9" x14ac:dyDescent="0.2">
      <c r="A5807" s="3"/>
      <c r="G5807" s="3"/>
      <c r="H5807" s="3"/>
      <c r="I5807" s="3"/>
    </row>
    <row r="5808" spans="1:9" x14ac:dyDescent="0.2">
      <c r="A5808" s="3"/>
      <c r="G5808" s="3"/>
      <c r="H5808" s="3"/>
      <c r="I5808" s="3"/>
    </row>
    <row r="5809" spans="1:9" x14ac:dyDescent="0.2">
      <c r="A5809" s="3"/>
      <c r="G5809" s="3"/>
      <c r="H5809" s="3"/>
      <c r="I5809" s="3"/>
    </row>
    <row r="5810" spans="1:9" x14ac:dyDescent="0.2">
      <c r="A5810" s="3"/>
      <c r="G5810" s="3"/>
      <c r="H5810" s="3"/>
      <c r="I5810" s="3"/>
    </row>
    <row r="5811" spans="1:9" x14ac:dyDescent="0.2">
      <c r="A5811" s="3"/>
      <c r="G5811" s="3"/>
      <c r="H5811" s="3"/>
      <c r="I5811" s="3"/>
    </row>
    <row r="5812" spans="1:9" x14ac:dyDescent="0.2">
      <c r="A5812" s="3"/>
      <c r="G5812" s="3"/>
      <c r="H5812" s="3"/>
      <c r="I5812" s="3"/>
    </row>
    <row r="5813" spans="1:9" x14ac:dyDescent="0.2">
      <c r="A5813" s="3"/>
      <c r="G5813" s="3"/>
      <c r="H5813" s="3"/>
      <c r="I5813" s="3"/>
    </row>
    <row r="5814" spans="1:9" x14ac:dyDescent="0.2">
      <c r="A5814" s="3"/>
      <c r="G5814" s="3"/>
      <c r="H5814" s="3"/>
      <c r="I5814" s="3"/>
    </row>
    <row r="5815" spans="1:9" x14ac:dyDescent="0.2">
      <c r="A5815" s="3"/>
      <c r="G5815" s="3"/>
      <c r="H5815" s="3"/>
      <c r="I5815" s="3"/>
    </row>
    <row r="5816" spans="1:9" x14ac:dyDescent="0.2">
      <c r="A5816" s="3"/>
      <c r="G5816" s="3"/>
      <c r="H5816" s="3"/>
      <c r="I5816" s="3"/>
    </row>
    <row r="5817" spans="1:9" x14ac:dyDescent="0.2">
      <c r="A5817" s="3"/>
      <c r="G5817" s="3"/>
      <c r="H5817" s="3"/>
      <c r="I5817" s="3"/>
    </row>
    <row r="5818" spans="1:9" x14ac:dyDescent="0.2">
      <c r="A5818" s="3"/>
      <c r="G5818" s="3"/>
      <c r="H5818" s="3"/>
      <c r="I5818" s="3"/>
    </row>
    <row r="5819" spans="1:9" x14ac:dyDescent="0.2">
      <c r="A5819" s="3"/>
      <c r="G5819" s="3"/>
      <c r="H5819" s="3"/>
      <c r="I5819" s="3"/>
    </row>
    <row r="5820" spans="1:9" x14ac:dyDescent="0.2">
      <c r="A5820" s="3"/>
      <c r="G5820" s="3"/>
      <c r="H5820" s="3"/>
      <c r="I5820" s="3"/>
    </row>
    <row r="5821" spans="1:9" x14ac:dyDescent="0.2">
      <c r="A5821" s="3"/>
      <c r="G5821" s="3"/>
      <c r="H5821" s="3"/>
      <c r="I5821" s="3"/>
    </row>
    <row r="5822" spans="1:9" x14ac:dyDescent="0.2">
      <c r="A5822" s="3"/>
      <c r="G5822" s="3"/>
      <c r="H5822" s="3"/>
      <c r="I5822" s="3"/>
    </row>
    <row r="5823" spans="1:9" x14ac:dyDescent="0.2">
      <c r="A5823" s="3"/>
      <c r="G5823" s="3"/>
      <c r="H5823" s="3"/>
      <c r="I5823" s="3"/>
    </row>
    <row r="5824" spans="1:9" x14ac:dyDescent="0.2">
      <c r="A5824" s="3"/>
      <c r="G5824" s="3"/>
      <c r="H5824" s="3"/>
      <c r="I5824" s="3"/>
    </row>
    <row r="5825" spans="1:9" x14ac:dyDescent="0.2">
      <c r="A5825" s="3"/>
      <c r="G5825" s="3"/>
      <c r="H5825" s="3"/>
      <c r="I5825" s="3"/>
    </row>
    <row r="5826" spans="1:9" x14ac:dyDescent="0.2">
      <c r="A5826" s="3"/>
      <c r="G5826" s="3"/>
      <c r="H5826" s="3"/>
      <c r="I5826" s="3"/>
    </row>
    <row r="5827" spans="1:9" x14ac:dyDescent="0.2">
      <c r="A5827" s="3"/>
      <c r="G5827" s="3"/>
      <c r="H5827" s="3"/>
      <c r="I5827" s="3"/>
    </row>
    <row r="5828" spans="1:9" x14ac:dyDescent="0.2">
      <c r="A5828" s="3"/>
      <c r="G5828" s="3"/>
      <c r="H5828" s="3"/>
      <c r="I5828" s="3"/>
    </row>
    <row r="5829" spans="1:9" x14ac:dyDescent="0.2">
      <c r="A5829" s="3"/>
      <c r="G5829" s="3"/>
      <c r="H5829" s="3"/>
      <c r="I5829" s="3"/>
    </row>
    <row r="5830" spans="1:9" x14ac:dyDescent="0.2">
      <c r="A5830" s="3"/>
      <c r="G5830" s="3"/>
      <c r="H5830" s="3"/>
      <c r="I5830" s="3"/>
    </row>
    <row r="5831" spans="1:9" x14ac:dyDescent="0.2">
      <c r="A5831" s="3"/>
      <c r="G5831" s="3"/>
      <c r="H5831" s="3"/>
      <c r="I5831" s="3"/>
    </row>
    <row r="5832" spans="1:9" x14ac:dyDescent="0.2">
      <c r="A5832" s="3"/>
      <c r="G5832" s="3"/>
      <c r="H5832" s="3"/>
      <c r="I5832" s="3"/>
    </row>
    <row r="5833" spans="1:9" x14ac:dyDescent="0.2">
      <c r="A5833" s="3"/>
      <c r="G5833" s="3"/>
      <c r="H5833" s="3"/>
      <c r="I5833" s="3"/>
    </row>
    <row r="5834" spans="1:9" x14ac:dyDescent="0.2">
      <c r="A5834" s="3"/>
      <c r="G5834" s="3"/>
      <c r="H5834" s="3"/>
      <c r="I5834" s="3"/>
    </row>
    <row r="5835" spans="1:9" x14ac:dyDescent="0.2">
      <c r="A5835" s="3"/>
      <c r="G5835" s="3"/>
      <c r="H5835" s="3"/>
      <c r="I5835" s="3"/>
    </row>
    <row r="5836" spans="1:9" x14ac:dyDescent="0.2">
      <c r="A5836" s="3"/>
      <c r="G5836" s="3"/>
      <c r="H5836" s="3"/>
      <c r="I5836" s="3"/>
    </row>
    <row r="5837" spans="1:9" x14ac:dyDescent="0.2">
      <c r="A5837" s="3"/>
      <c r="G5837" s="3"/>
      <c r="H5837" s="3"/>
      <c r="I5837" s="3"/>
    </row>
    <row r="5838" spans="1:9" x14ac:dyDescent="0.2">
      <c r="A5838" s="3"/>
      <c r="G5838" s="3"/>
      <c r="H5838" s="3"/>
      <c r="I5838" s="3"/>
    </row>
    <row r="5839" spans="1:9" x14ac:dyDescent="0.2">
      <c r="A5839" s="3"/>
      <c r="G5839" s="3"/>
      <c r="H5839" s="3"/>
      <c r="I5839" s="3"/>
    </row>
    <row r="5840" spans="1:9" x14ac:dyDescent="0.2">
      <c r="A5840" s="3"/>
      <c r="G5840" s="3"/>
      <c r="H5840" s="3"/>
      <c r="I5840" s="3"/>
    </row>
    <row r="5841" spans="1:9" x14ac:dyDescent="0.2">
      <c r="A5841" s="3"/>
      <c r="G5841" s="3"/>
      <c r="H5841" s="3"/>
      <c r="I5841" s="3"/>
    </row>
    <row r="5842" spans="1:9" x14ac:dyDescent="0.2">
      <c r="A5842" s="3"/>
      <c r="G5842" s="3"/>
      <c r="H5842" s="3"/>
      <c r="I5842" s="3"/>
    </row>
    <row r="5843" spans="1:9" x14ac:dyDescent="0.2">
      <c r="A5843" s="3"/>
      <c r="G5843" s="3"/>
      <c r="H5843" s="3"/>
      <c r="I5843" s="3"/>
    </row>
    <row r="5844" spans="1:9" x14ac:dyDescent="0.2">
      <c r="A5844" s="3"/>
      <c r="G5844" s="3"/>
      <c r="H5844" s="3"/>
      <c r="I5844" s="3"/>
    </row>
    <row r="5845" spans="1:9" x14ac:dyDescent="0.2">
      <c r="A5845" s="3"/>
      <c r="G5845" s="3"/>
      <c r="H5845" s="3"/>
      <c r="I5845" s="3"/>
    </row>
    <row r="5846" spans="1:9" x14ac:dyDescent="0.2">
      <c r="A5846" s="3"/>
      <c r="G5846" s="3"/>
      <c r="H5846" s="3"/>
      <c r="I5846" s="3"/>
    </row>
    <row r="5847" spans="1:9" x14ac:dyDescent="0.2">
      <c r="A5847" s="3"/>
      <c r="G5847" s="3"/>
      <c r="H5847" s="3"/>
      <c r="I5847" s="3"/>
    </row>
    <row r="5848" spans="1:9" x14ac:dyDescent="0.2">
      <c r="A5848" s="3"/>
      <c r="G5848" s="3"/>
      <c r="H5848" s="3"/>
      <c r="I5848" s="3"/>
    </row>
    <row r="5849" spans="1:9" x14ac:dyDescent="0.2">
      <c r="A5849" s="3"/>
      <c r="G5849" s="3"/>
      <c r="H5849" s="3"/>
      <c r="I5849" s="3"/>
    </row>
    <row r="5850" spans="1:9" x14ac:dyDescent="0.2">
      <c r="A5850" s="3"/>
      <c r="G5850" s="3"/>
      <c r="H5850" s="3"/>
      <c r="I5850" s="3"/>
    </row>
    <row r="5851" spans="1:9" x14ac:dyDescent="0.2">
      <c r="A5851" s="3"/>
      <c r="G5851" s="3"/>
      <c r="H5851" s="3"/>
      <c r="I5851" s="3"/>
    </row>
    <row r="5852" spans="1:9" x14ac:dyDescent="0.2">
      <c r="A5852" s="3"/>
      <c r="G5852" s="3"/>
      <c r="H5852" s="3"/>
      <c r="I5852" s="3"/>
    </row>
    <row r="5853" spans="1:9" x14ac:dyDescent="0.2">
      <c r="A5853" s="3"/>
      <c r="G5853" s="3"/>
      <c r="H5853" s="3"/>
      <c r="I5853" s="3"/>
    </row>
    <row r="5854" spans="1:9" x14ac:dyDescent="0.2">
      <c r="A5854" s="3"/>
      <c r="G5854" s="3"/>
      <c r="H5854" s="3"/>
      <c r="I5854" s="3"/>
    </row>
    <row r="5855" spans="1:9" x14ac:dyDescent="0.2">
      <c r="A5855" s="3"/>
      <c r="G5855" s="3"/>
      <c r="H5855" s="3"/>
      <c r="I5855" s="3"/>
    </row>
    <row r="5856" spans="1:9" x14ac:dyDescent="0.2">
      <c r="A5856" s="3"/>
      <c r="G5856" s="3"/>
      <c r="H5856" s="3"/>
      <c r="I5856" s="3"/>
    </row>
    <row r="5857" spans="1:9" x14ac:dyDescent="0.2">
      <c r="A5857" s="3"/>
      <c r="G5857" s="3"/>
      <c r="H5857" s="3"/>
      <c r="I5857" s="3"/>
    </row>
    <row r="5858" spans="1:9" x14ac:dyDescent="0.2">
      <c r="A5858" s="3"/>
      <c r="G5858" s="3"/>
      <c r="H5858" s="3"/>
      <c r="I5858" s="3"/>
    </row>
    <row r="5859" spans="1:9" x14ac:dyDescent="0.2">
      <c r="A5859" s="3"/>
      <c r="G5859" s="3"/>
      <c r="H5859" s="3"/>
      <c r="I5859" s="3"/>
    </row>
    <row r="5860" spans="1:9" x14ac:dyDescent="0.2">
      <c r="A5860" s="3"/>
      <c r="G5860" s="3"/>
      <c r="H5860" s="3"/>
      <c r="I5860" s="3"/>
    </row>
    <row r="5861" spans="1:9" x14ac:dyDescent="0.2">
      <c r="A5861" s="3"/>
      <c r="G5861" s="3"/>
      <c r="H5861" s="3"/>
      <c r="I5861" s="3"/>
    </row>
    <row r="5862" spans="1:9" x14ac:dyDescent="0.2">
      <c r="A5862" s="3"/>
      <c r="G5862" s="3"/>
      <c r="H5862" s="3"/>
      <c r="I5862" s="3"/>
    </row>
    <row r="5863" spans="1:9" x14ac:dyDescent="0.2">
      <c r="A5863" s="3"/>
      <c r="G5863" s="3"/>
      <c r="H5863" s="3"/>
      <c r="I5863" s="3"/>
    </row>
    <row r="5864" spans="1:9" x14ac:dyDescent="0.2">
      <c r="A5864" s="3"/>
      <c r="G5864" s="3"/>
      <c r="H5864" s="3"/>
      <c r="I5864" s="3"/>
    </row>
    <row r="5865" spans="1:9" x14ac:dyDescent="0.2">
      <c r="A5865" s="3"/>
      <c r="G5865" s="3"/>
      <c r="H5865" s="3"/>
      <c r="I5865" s="3"/>
    </row>
    <row r="5866" spans="1:9" x14ac:dyDescent="0.2">
      <c r="A5866" s="3"/>
      <c r="G5866" s="3"/>
      <c r="H5866" s="3"/>
      <c r="I5866" s="3"/>
    </row>
    <row r="5867" spans="1:9" x14ac:dyDescent="0.2">
      <c r="A5867" s="3"/>
      <c r="G5867" s="3"/>
      <c r="H5867" s="3"/>
      <c r="I5867" s="3"/>
    </row>
    <row r="5868" spans="1:9" x14ac:dyDescent="0.2">
      <c r="A5868" s="3"/>
      <c r="G5868" s="3"/>
      <c r="H5868" s="3"/>
      <c r="I5868" s="3"/>
    </row>
    <row r="5869" spans="1:9" x14ac:dyDescent="0.2">
      <c r="A5869" s="3"/>
      <c r="G5869" s="3"/>
      <c r="H5869" s="3"/>
      <c r="I5869" s="3"/>
    </row>
    <row r="5870" spans="1:9" x14ac:dyDescent="0.2">
      <c r="A5870" s="3"/>
      <c r="G5870" s="3"/>
      <c r="H5870" s="3"/>
      <c r="I5870" s="3"/>
    </row>
    <row r="5871" spans="1:9" x14ac:dyDescent="0.2">
      <c r="A5871" s="3"/>
      <c r="G5871" s="3"/>
      <c r="H5871" s="3"/>
      <c r="I5871" s="3"/>
    </row>
    <row r="5872" spans="1:9" x14ac:dyDescent="0.2">
      <c r="A5872" s="3"/>
      <c r="G5872" s="3"/>
      <c r="H5872" s="3"/>
      <c r="I5872" s="3"/>
    </row>
    <row r="5873" spans="1:9" x14ac:dyDescent="0.2">
      <c r="A5873" s="3"/>
      <c r="G5873" s="3"/>
      <c r="H5873" s="3"/>
      <c r="I5873" s="3"/>
    </row>
    <row r="5874" spans="1:9" x14ac:dyDescent="0.2">
      <c r="A5874" s="3"/>
      <c r="G5874" s="3"/>
      <c r="H5874" s="3"/>
      <c r="I5874" s="3"/>
    </row>
    <row r="5875" spans="1:9" x14ac:dyDescent="0.2">
      <c r="A5875" s="3"/>
      <c r="G5875" s="3"/>
      <c r="H5875" s="3"/>
      <c r="I5875" s="3"/>
    </row>
    <row r="5876" spans="1:9" x14ac:dyDescent="0.2">
      <c r="A5876" s="3"/>
      <c r="G5876" s="3"/>
      <c r="H5876" s="3"/>
      <c r="I5876" s="3"/>
    </row>
    <row r="5877" spans="1:9" x14ac:dyDescent="0.2">
      <c r="A5877" s="3"/>
      <c r="G5877" s="3"/>
      <c r="H5877" s="3"/>
      <c r="I5877" s="3"/>
    </row>
    <row r="5878" spans="1:9" x14ac:dyDescent="0.2">
      <c r="A5878" s="3"/>
      <c r="G5878" s="3"/>
      <c r="H5878" s="3"/>
      <c r="I5878" s="3"/>
    </row>
    <row r="5879" spans="1:9" x14ac:dyDescent="0.2">
      <c r="A5879" s="3"/>
      <c r="G5879" s="3"/>
      <c r="H5879" s="3"/>
      <c r="I5879" s="3"/>
    </row>
    <row r="5880" spans="1:9" x14ac:dyDescent="0.2">
      <c r="A5880" s="3"/>
      <c r="G5880" s="3"/>
      <c r="H5880" s="3"/>
      <c r="I5880" s="3"/>
    </row>
    <row r="5881" spans="1:9" x14ac:dyDescent="0.2">
      <c r="A5881" s="3"/>
      <c r="G5881" s="3"/>
      <c r="H5881" s="3"/>
      <c r="I5881" s="3"/>
    </row>
    <row r="5882" spans="1:9" x14ac:dyDescent="0.2">
      <c r="A5882" s="3"/>
      <c r="G5882" s="3"/>
      <c r="H5882" s="3"/>
      <c r="I5882" s="3"/>
    </row>
    <row r="5883" spans="1:9" x14ac:dyDescent="0.2">
      <c r="A5883" s="3"/>
      <c r="G5883" s="3"/>
      <c r="H5883" s="3"/>
      <c r="I5883" s="3"/>
    </row>
    <row r="5884" spans="1:9" x14ac:dyDescent="0.2">
      <c r="A5884" s="3"/>
      <c r="G5884" s="3"/>
      <c r="H5884" s="3"/>
      <c r="I5884" s="3"/>
    </row>
    <row r="5885" spans="1:9" x14ac:dyDescent="0.2">
      <c r="A5885" s="3"/>
      <c r="G5885" s="3"/>
      <c r="H5885" s="3"/>
      <c r="I5885" s="3"/>
    </row>
    <row r="5886" spans="1:9" x14ac:dyDescent="0.2">
      <c r="A5886" s="3"/>
      <c r="G5886" s="3"/>
      <c r="H5886" s="3"/>
      <c r="I5886" s="3"/>
    </row>
    <row r="5887" spans="1:9" x14ac:dyDescent="0.2">
      <c r="A5887" s="3"/>
      <c r="G5887" s="3"/>
      <c r="H5887" s="3"/>
      <c r="I5887" s="3"/>
    </row>
    <row r="5888" spans="1:9" x14ac:dyDescent="0.2">
      <c r="A5888" s="3"/>
      <c r="G5888" s="3"/>
      <c r="H5888" s="3"/>
      <c r="I5888" s="3"/>
    </row>
    <row r="5889" spans="1:9" x14ac:dyDescent="0.2">
      <c r="A5889" s="3"/>
      <c r="G5889" s="3"/>
      <c r="H5889" s="3"/>
      <c r="I5889" s="3"/>
    </row>
    <row r="5890" spans="1:9" x14ac:dyDescent="0.2">
      <c r="A5890" s="3"/>
      <c r="G5890" s="3"/>
      <c r="H5890" s="3"/>
      <c r="I5890" s="3"/>
    </row>
    <row r="5891" spans="1:9" x14ac:dyDescent="0.2">
      <c r="A5891" s="3"/>
      <c r="G5891" s="3"/>
      <c r="H5891" s="3"/>
      <c r="I5891" s="3"/>
    </row>
    <row r="5892" spans="1:9" x14ac:dyDescent="0.2">
      <c r="A5892" s="3"/>
      <c r="G5892" s="3"/>
      <c r="H5892" s="3"/>
      <c r="I5892" s="3"/>
    </row>
    <row r="5893" spans="1:9" x14ac:dyDescent="0.2">
      <c r="A5893" s="3"/>
      <c r="G5893" s="3"/>
      <c r="H5893" s="3"/>
      <c r="I5893" s="3"/>
    </row>
    <row r="5894" spans="1:9" x14ac:dyDescent="0.2">
      <c r="A5894" s="3"/>
      <c r="G5894" s="3"/>
      <c r="H5894" s="3"/>
      <c r="I5894" s="3"/>
    </row>
    <row r="5895" spans="1:9" x14ac:dyDescent="0.2">
      <c r="A5895" s="3"/>
      <c r="G5895" s="3"/>
      <c r="H5895" s="3"/>
      <c r="I5895" s="3"/>
    </row>
    <row r="5896" spans="1:9" x14ac:dyDescent="0.2">
      <c r="A5896" s="3"/>
      <c r="G5896" s="3"/>
      <c r="H5896" s="3"/>
      <c r="I5896" s="3"/>
    </row>
    <row r="5897" spans="1:9" x14ac:dyDescent="0.2">
      <c r="A5897" s="3"/>
      <c r="G5897" s="3"/>
      <c r="H5897" s="3"/>
      <c r="I5897" s="3"/>
    </row>
    <row r="5898" spans="1:9" x14ac:dyDescent="0.2">
      <c r="A5898" s="3"/>
      <c r="G5898" s="3"/>
      <c r="H5898" s="3"/>
      <c r="I5898" s="3"/>
    </row>
    <row r="5899" spans="1:9" x14ac:dyDescent="0.2">
      <c r="A5899" s="3"/>
      <c r="G5899" s="3"/>
      <c r="H5899" s="3"/>
      <c r="I5899" s="3"/>
    </row>
    <row r="5900" spans="1:9" x14ac:dyDescent="0.2">
      <c r="A5900" s="3"/>
      <c r="G5900" s="3"/>
      <c r="H5900" s="3"/>
      <c r="I5900" s="3"/>
    </row>
    <row r="5901" spans="1:9" x14ac:dyDescent="0.2">
      <c r="A5901" s="3"/>
      <c r="G5901" s="3"/>
      <c r="H5901" s="3"/>
      <c r="I5901" s="3"/>
    </row>
    <row r="5902" spans="1:9" x14ac:dyDescent="0.2">
      <c r="A5902" s="3"/>
      <c r="G5902" s="3"/>
      <c r="H5902" s="3"/>
      <c r="I5902" s="3"/>
    </row>
    <row r="5903" spans="1:9" x14ac:dyDescent="0.2">
      <c r="A5903" s="3"/>
      <c r="G5903" s="3"/>
      <c r="H5903" s="3"/>
      <c r="I5903" s="3"/>
    </row>
    <row r="5904" spans="1:9" x14ac:dyDescent="0.2">
      <c r="A5904" s="3"/>
      <c r="G5904" s="3"/>
      <c r="H5904" s="3"/>
      <c r="I5904" s="3"/>
    </row>
    <row r="5905" spans="1:9" x14ac:dyDescent="0.2">
      <c r="A5905" s="3"/>
      <c r="G5905" s="3"/>
      <c r="H5905" s="3"/>
      <c r="I5905" s="3"/>
    </row>
    <row r="5906" spans="1:9" x14ac:dyDescent="0.2">
      <c r="A5906" s="3"/>
      <c r="G5906" s="3"/>
      <c r="H5906" s="3"/>
      <c r="I5906" s="3"/>
    </row>
    <row r="5907" spans="1:9" x14ac:dyDescent="0.2">
      <c r="A5907" s="3"/>
      <c r="G5907" s="3"/>
      <c r="H5907" s="3"/>
      <c r="I5907" s="3"/>
    </row>
    <row r="5908" spans="1:9" x14ac:dyDescent="0.2">
      <c r="A5908" s="3"/>
      <c r="G5908" s="3"/>
      <c r="H5908" s="3"/>
      <c r="I5908" s="3"/>
    </row>
    <row r="5909" spans="1:9" x14ac:dyDescent="0.2">
      <c r="A5909" s="3"/>
      <c r="G5909" s="3"/>
      <c r="H5909" s="3"/>
      <c r="I5909" s="3"/>
    </row>
    <row r="5910" spans="1:9" x14ac:dyDescent="0.2">
      <c r="A5910" s="3"/>
      <c r="G5910" s="3"/>
      <c r="H5910" s="3"/>
      <c r="I5910" s="3"/>
    </row>
    <row r="5911" spans="1:9" x14ac:dyDescent="0.2">
      <c r="A5911" s="3"/>
      <c r="G5911" s="3"/>
      <c r="H5911" s="3"/>
      <c r="I5911" s="3"/>
    </row>
    <row r="5912" spans="1:9" x14ac:dyDescent="0.2">
      <c r="A5912" s="3"/>
      <c r="G5912" s="3"/>
      <c r="H5912" s="3"/>
      <c r="I5912" s="3"/>
    </row>
    <row r="5913" spans="1:9" x14ac:dyDescent="0.2">
      <c r="A5913" s="3"/>
      <c r="G5913" s="3"/>
      <c r="H5913" s="3"/>
      <c r="I5913" s="3"/>
    </row>
    <row r="5914" spans="1:9" x14ac:dyDescent="0.2">
      <c r="A5914" s="3"/>
      <c r="G5914" s="3"/>
      <c r="H5914" s="3"/>
      <c r="I5914" s="3"/>
    </row>
    <row r="5915" spans="1:9" x14ac:dyDescent="0.2">
      <c r="A5915" s="3"/>
      <c r="G5915" s="3"/>
      <c r="H5915" s="3"/>
      <c r="I5915" s="3"/>
    </row>
    <row r="5916" spans="1:9" x14ac:dyDescent="0.2">
      <c r="A5916" s="3"/>
      <c r="G5916" s="3"/>
      <c r="H5916" s="3"/>
      <c r="I5916" s="3"/>
    </row>
    <row r="5917" spans="1:9" x14ac:dyDescent="0.2">
      <c r="A5917" s="3"/>
      <c r="G5917" s="3"/>
      <c r="H5917" s="3"/>
      <c r="I5917" s="3"/>
    </row>
    <row r="5918" spans="1:9" x14ac:dyDescent="0.2">
      <c r="A5918" s="3"/>
      <c r="G5918" s="3"/>
      <c r="H5918" s="3"/>
      <c r="I5918" s="3"/>
    </row>
    <row r="5919" spans="1:9" x14ac:dyDescent="0.2">
      <c r="A5919" s="3"/>
      <c r="G5919" s="3"/>
      <c r="H5919" s="3"/>
      <c r="I5919" s="3"/>
    </row>
    <row r="5920" spans="1:9" x14ac:dyDescent="0.2">
      <c r="A5920" s="3"/>
      <c r="G5920" s="3"/>
      <c r="H5920" s="3"/>
      <c r="I5920" s="3"/>
    </row>
    <row r="5921" spans="1:9" x14ac:dyDescent="0.2">
      <c r="A5921" s="3"/>
      <c r="G5921" s="3"/>
      <c r="H5921" s="3"/>
      <c r="I5921" s="3"/>
    </row>
    <row r="5922" spans="1:9" x14ac:dyDescent="0.2">
      <c r="A5922" s="3"/>
      <c r="G5922" s="3"/>
      <c r="H5922" s="3"/>
      <c r="I5922" s="3"/>
    </row>
    <row r="5923" spans="1:9" x14ac:dyDescent="0.2">
      <c r="A5923" s="3"/>
      <c r="G5923" s="3"/>
      <c r="H5923" s="3"/>
      <c r="I5923" s="3"/>
    </row>
    <row r="5924" spans="1:9" x14ac:dyDescent="0.2">
      <c r="A5924" s="3"/>
      <c r="G5924" s="3"/>
      <c r="H5924" s="3"/>
      <c r="I5924" s="3"/>
    </row>
    <row r="5925" spans="1:9" x14ac:dyDescent="0.2">
      <c r="A5925" s="3"/>
      <c r="G5925" s="3"/>
      <c r="H5925" s="3"/>
      <c r="I5925" s="3"/>
    </row>
    <row r="5926" spans="1:9" x14ac:dyDescent="0.2">
      <c r="A5926" s="3"/>
      <c r="G5926" s="3"/>
      <c r="H5926" s="3"/>
      <c r="I5926" s="3"/>
    </row>
    <row r="5927" spans="1:9" x14ac:dyDescent="0.2">
      <c r="A5927" s="3"/>
      <c r="G5927" s="3"/>
      <c r="H5927" s="3"/>
      <c r="I5927" s="3"/>
    </row>
    <row r="5928" spans="1:9" x14ac:dyDescent="0.2">
      <c r="A5928" s="3"/>
      <c r="G5928" s="3"/>
      <c r="H5928" s="3"/>
      <c r="I5928" s="3"/>
    </row>
    <row r="5929" spans="1:9" x14ac:dyDescent="0.2">
      <c r="A5929" s="3"/>
      <c r="G5929" s="3"/>
      <c r="H5929" s="3"/>
      <c r="I5929" s="3"/>
    </row>
    <row r="5930" spans="1:9" x14ac:dyDescent="0.2">
      <c r="A5930" s="3"/>
      <c r="G5930" s="3"/>
      <c r="H5930" s="3"/>
      <c r="I5930" s="3"/>
    </row>
    <row r="5931" spans="1:9" x14ac:dyDescent="0.2">
      <c r="A5931" s="3"/>
      <c r="G5931" s="3"/>
      <c r="H5931" s="3"/>
      <c r="I5931" s="3"/>
    </row>
    <row r="5932" spans="1:9" x14ac:dyDescent="0.2">
      <c r="A5932" s="3"/>
      <c r="G5932" s="3"/>
      <c r="H5932" s="3"/>
      <c r="I5932" s="3"/>
    </row>
    <row r="5933" spans="1:9" x14ac:dyDescent="0.2">
      <c r="A5933" s="3"/>
      <c r="G5933" s="3"/>
      <c r="H5933" s="3"/>
      <c r="I5933" s="3"/>
    </row>
    <row r="5934" spans="1:9" x14ac:dyDescent="0.2">
      <c r="A5934" s="3"/>
      <c r="G5934" s="3"/>
      <c r="H5934" s="3"/>
      <c r="I5934" s="3"/>
    </row>
    <row r="5935" spans="1:9" x14ac:dyDescent="0.2">
      <c r="A5935" s="3"/>
      <c r="G5935" s="3"/>
      <c r="H5935" s="3"/>
      <c r="I5935" s="3"/>
    </row>
    <row r="5936" spans="1:9" x14ac:dyDescent="0.2">
      <c r="A5936" s="3"/>
      <c r="G5936" s="3"/>
      <c r="H5936" s="3"/>
      <c r="I5936" s="3"/>
    </row>
    <row r="5937" spans="1:9" x14ac:dyDescent="0.2">
      <c r="A5937" s="3"/>
      <c r="G5937" s="3"/>
      <c r="H5937" s="3"/>
      <c r="I5937" s="3"/>
    </row>
    <row r="5938" spans="1:9" x14ac:dyDescent="0.2">
      <c r="A5938" s="3"/>
      <c r="G5938" s="3"/>
      <c r="H5938" s="3"/>
      <c r="I5938" s="3"/>
    </row>
    <row r="5939" spans="1:9" x14ac:dyDescent="0.2">
      <c r="A5939" s="3"/>
      <c r="G5939" s="3"/>
      <c r="H5939" s="3"/>
      <c r="I5939" s="3"/>
    </row>
    <row r="5940" spans="1:9" x14ac:dyDescent="0.2">
      <c r="A5940" s="3"/>
      <c r="G5940" s="3"/>
      <c r="H5940" s="3"/>
      <c r="I5940" s="3"/>
    </row>
    <row r="5941" spans="1:9" x14ac:dyDescent="0.2">
      <c r="A5941" s="3"/>
      <c r="G5941" s="3"/>
      <c r="H5941" s="3"/>
      <c r="I5941" s="3"/>
    </row>
    <row r="5942" spans="1:9" x14ac:dyDescent="0.2">
      <c r="A5942" s="3"/>
      <c r="G5942" s="3"/>
      <c r="H5942" s="3"/>
      <c r="I5942" s="3"/>
    </row>
    <row r="5943" spans="1:9" x14ac:dyDescent="0.2">
      <c r="A5943" s="3"/>
      <c r="G5943" s="3"/>
      <c r="H5943" s="3"/>
      <c r="I5943" s="3"/>
    </row>
    <row r="5944" spans="1:9" x14ac:dyDescent="0.2">
      <c r="A5944" s="3"/>
      <c r="G5944" s="3"/>
      <c r="H5944" s="3"/>
      <c r="I5944" s="3"/>
    </row>
    <row r="5945" spans="1:9" x14ac:dyDescent="0.2">
      <c r="A5945" s="3"/>
      <c r="G5945" s="3"/>
      <c r="H5945" s="3"/>
      <c r="I5945" s="3"/>
    </row>
    <row r="5946" spans="1:9" x14ac:dyDescent="0.2">
      <c r="A5946" s="3"/>
      <c r="G5946" s="3"/>
      <c r="H5946" s="3"/>
      <c r="I5946" s="3"/>
    </row>
    <row r="5947" spans="1:9" x14ac:dyDescent="0.2">
      <c r="A5947" s="3"/>
      <c r="G5947" s="3"/>
      <c r="H5947" s="3"/>
      <c r="I5947" s="3"/>
    </row>
    <row r="5948" spans="1:9" x14ac:dyDescent="0.2">
      <c r="A5948" s="3"/>
      <c r="G5948" s="3"/>
      <c r="H5948" s="3"/>
      <c r="I5948" s="3"/>
    </row>
    <row r="5949" spans="1:9" x14ac:dyDescent="0.2">
      <c r="A5949" s="3"/>
      <c r="G5949" s="3"/>
      <c r="H5949" s="3"/>
      <c r="I5949" s="3"/>
    </row>
    <row r="5950" spans="1:9" x14ac:dyDescent="0.2">
      <c r="A5950" s="3"/>
      <c r="G5950" s="3"/>
      <c r="H5950" s="3"/>
      <c r="I5950" s="3"/>
    </row>
    <row r="5951" spans="1:9" x14ac:dyDescent="0.2">
      <c r="A5951" s="3"/>
      <c r="G5951" s="3"/>
      <c r="H5951" s="3"/>
      <c r="I5951" s="3"/>
    </row>
    <row r="5952" spans="1:9" x14ac:dyDescent="0.2">
      <c r="A5952" s="3"/>
      <c r="G5952" s="3"/>
      <c r="H5952" s="3"/>
      <c r="I5952" s="3"/>
    </row>
    <row r="5953" spans="1:9" x14ac:dyDescent="0.2">
      <c r="A5953" s="3"/>
      <c r="G5953" s="3"/>
      <c r="H5953" s="3"/>
      <c r="I5953" s="3"/>
    </row>
    <row r="5954" spans="1:9" x14ac:dyDescent="0.2">
      <c r="A5954" s="3"/>
      <c r="G5954" s="3"/>
      <c r="H5954" s="3"/>
      <c r="I5954" s="3"/>
    </row>
    <row r="5955" spans="1:9" x14ac:dyDescent="0.2">
      <c r="A5955" s="3"/>
      <c r="G5955" s="3"/>
      <c r="H5955" s="3"/>
      <c r="I5955" s="3"/>
    </row>
    <row r="5956" spans="1:9" x14ac:dyDescent="0.2">
      <c r="A5956" s="3"/>
      <c r="G5956" s="3"/>
      <c r="H5956" s="3"/>
      <c r="I5956" s="3"/>
    </row>
    <row r="5957" spans="1:9" x14ac:dyDescent="0.2">
      <c r="A5957" s="3"/>
      <c r="G5957" s="3"/>
      <c r="H5957" s="3"/>
      <c r="I5957" s="3"/>
    </row>
    <row r="5958" spans="1:9" x14ac:dyDescent="0.2">
      <c r="A5958" s="3"/>
      <c r="G5958" s="3"/>
      <c r="H5958" s="3"/>
      <c r="I5958" s="3"/>
    </row>
    <row r="5959" spans="1:9" x14ac:dyDescent="0.2">
      <c r="A5959" s="3"/>
      <c r="G5959" s="3"/>
      <c r="H5959" s="3"/>
      <c r="I5959" s="3"/>
    </row>
    <row r="5960" spans="1:9" x14ac:dyDescent="0.2">
      <c r="A5960" s="3"/>
      <c r="G5960" s="3"/>
      <c r="H5960" s="3"/>
      <c r="I5960" s="3"/>
    </row>
    <row r="5961" spans="1:9" x14ac:dyDescent="0.2">
      <c r="A5961" s="3"/>
      <c r="G5961" s="3"/>
      <c r="H5961" s="3"/>
      <c r="I5961" s="3"/>
    </row>
    <row r="5962" spans="1:9" x14ac:dyDescent="0.2">
      <c r="A5962" s="3"/>
      <c r="G5962" s="3"/>
      <c r="H5962" s="3"/>
      <c r="I5962" s="3"/>
    </row>
    <row r="5963" spans="1:9" x14ac:dyDescent="0.2">
      <c r="A5963" s="3"/>
      <c r="G5963" s="3"/>
      <c r="H5963" s="3"/>
      <c r="I5963" s="3"/>
    </row>
    <row r="5964" spans="1:9" x14ac:dyDescent="0.2">
      <c r="A5964" s="3"/>
      <c r="G5964" s="3"/>
      <c r="H5964" s="3"/>
      <c r="I5964" s="3"/>
    </row>
    <row r="5965" spans="1:9" x14ac:dyDescent="0.2">
      <c r="A5965" s="3"/>
      <c r="G5965" s="3"/>
      <c r="H5965" s="3"/>
      <c r="I5965" s="3"/>
    </row>
    <row r="5966" spans="1:9" x14ac:dyDescent="0.2">
      <c r="A5966" s="3"/>
      <c r="G5966" s="3"/>
      <c r="H5966" s="3"/>
      <c r="I5966" s="3"/>
    </row>
    <row r="5967" spans="1:9" x14ac:dyDescent="0.2">
      <c r="A5967" s="3"/>
      <c r="G5967" s="3"/>
      <c r="H5967" s="3"/>
      <c r="I5967" s="3"/>
    </row>
    <row r="5968" spans="1:9" x14ac:dyDescent="0.2">
      <c r="A5968" s="3"/>
      <c r="G5968" s="3"/>
      <c r="H5968" s="3"/>
      <c r="I5968" s="3"/>
    </row>
    <row r="5969" spans="1:9" x14ac:dyDescent="0.2">
      <c r="A5969" s="3"/>
      <c r="G5969" s="3"/>
      <c r="H5969" s="3"/>
      <c r="I5969" s="3"/>
    </row>
    <row r="5970" spans="1:9" x14ac:dyDescent="0.2">
      <c r="A5970" s="3"/>
      <c r="G5970" s="3"/>
      <c r="H5970" s="3"/>
      <c r="I5970" s="3"/>
    </row>
    <row r="5971" spans="1:9" x14ac:dyDescent="0.2">
      <c r="A5971" s="3"/>
      <c r="G5971" s="3"/>
      <c r="H5971" s="3"/>
      <c r="I5971" s="3"/>
    </row>
    <row r="5972" spans="1:9" x14ac:dyDescent="0.2">
      <c r="A5972" s="3"/>
      <c r="G5972" s="3"/>
      <c r="H5972" s="3"/>
      <c r="I5972" s="3"/>
    </row>
    <row r="5973" spans="1:9" x14ac:dyDescent="0.2">
      <c r="A5973" s="3"/>
      <c r="G5973" s="3"/>
      <c r="H5973" s="3"/>
      <c r="I5973" s="3"/>
    </row>
    <row r="5974" spans="1:9" x14ac:dyDescent="0.2">
      <c r="A5974" s="3"/>
      <c r="G5974" s="3"/>
      <c r="H5974" s="3"/>
      <c r="I5974" s="3"/>
    </row>
    <row r="5975" spans="1:9" x14ac:dyDescent="0.2">
      <c r="A5975" s="3"/>
      <c r="G5975" s="3"/>
      <c r="H5975" s="3"/>
      <c r="I5975" s="3"/>
    </row>
    <row r="5976" spans="1:9" x14ac:dyDescent="0.2">
      <c r="A5976" s="3"/>
      <c r="G5976" s="3"/>
      <c r="H5976" s="3"/>
      <c r="I5976" s="3"/>
    </row>
    <row r="5977" spans="1:9" x14ac:dyDescent="0.2">
      <c r="A5977" s="3"/>
      <c r="G5977" s="3"/>
      <c r="H5977" s="3"/>
      <c r="I5977" s="3"/>
    </row>
    <row r="5978" spans="1:9" x14ac:dyDescent="0.2">
      <c r="A5978" s="3"/>
      <c r="G5978" s="3"/>
      <c r="H5978" s="3"/>
      <c r="I5978" s="3"/>
    </row>
    <row r="5979" spans="1:9" x14ac:dyDescent="0.2">
      <c r="A5979" s="3"/>
      <c r="G5979" s="3"/>
      <c r="H5979" s="3"/>
      <c r="I5979" s="3"/>
    </row>
    <row r="5980" spans="1:9" x14ac:dyDescent="0.2">
      <c r="A5980" s="3"/>
      <c r="G5980" s="3"/>
      <c r="H5980" s="3"/>
      <c r="I5980" s="3"/>
    </row>
    <row r="5981" spans="1:9" x14ac:dyDescent="0.2">
      <c r="A5981" s="3"/>
      <c r="G5981" s="3"/>
      <c r="H5981" s="3"/>
      <c r="I5981" s="3"/>
    </row>
    <row r="5982" spans="1:9" x14ac:dyDescent="0.2">
      <c r="A5982" s="3"/>
      <c r="G5982" s="3"/>
      <c r="H5982" s="3"/>
      <c r="I5982" s="3"/>
    </row>
    <row r="5983" spans="1:9" x14ac:dyDescent="0.2">
      <c r="A5983" s="3"/>
      <c r="G5983" s="3"/>
      <c r="H5983" s="3"/>
      <c r="I5983" s="3"/>
    </row>
    <row r="5984" spans="1:9" x14ac:dyDescent="0.2">
      <c r="A5984" s="3"/>
      <c r="G5984" s="3"/>
      <c r="H5984" s="3"/>
      <c r="I5984" s="3"/>
    </row>
    <row r="5985" spans="1:9" x14ac:dyDescent="0.2">
      <c r="A5985" s="3"/>
      <c r="G5985" s="3"/>
      <c r="H5985" s="3"/>
      <c r="I5985" s="3"/>
    </row>
    <row r="5986" spans="1:9" x14ac:dyDescent="0.2">
      <c r="A5986" s="3"/>
      <c r="G5986" s="3"/>
      <c r="H5986" s="3"/>
      <c r="I5986" s="3"/>
    </row>
    <row r="5987" spans="1:9" x14ac:dyDescent="0.2">
      <c r="A5987" s="3"/>
      <c r="G5987" s="3"/>
      <c r="H5987" s="3"/>
      <c r="I5987" s="3"/>
    </row>
    <row r="5988" spans="1:9" x14ac:dyDescent="0.2">
      <c r="A5988" s="3"/>
      <c r="G5988" s="3"/>
      <c r="H5988" s="3"/>
      <c r="I5988" s="3"/>
    </row>
    <row r="5989" spans="1:9" x14ac:dyDescent="0.2">
      <c r="A5989" s="3"/>
      <c r="G5989" s="3"/>
      <c r="H5989" s="3"/>
      <c r="I5989" s="3"/>
    </row>
    <row r="5990" spans="1:9" x14ac:dyDescent="0.2">
      <c r="A5990" s="3"/>
      <c r="G5990" s="3"/>
      <c r="H5990" s="3"/>
      <c r="I5990" s="3"/>
    </row>
    <row r="5991" spans="1:9" x14ac:dyDescent="0.2">
      <c r="A5991" s="3"/>
      <c r="G5991" s="3"/>
      <c r="H5991" s="3"/>
      <c r="I5991" s="3"/>
    </row>
    <row r="5992" spans="1:9" x14ac:dyDescent="0.2">
      <c r="A5992" s="3"/>
      <c r="G5992" s="3"/>
      <c r="H5992" s="3"/>
      <c r="I5992" s="3"/>
    </row>
    <row r="5993" spans="1:9" x14ac:dyDescent="0.2">
      <c r="A5993" s="3"/>
      <c r="G5993" s="3"/>
      <c r="H5993" s="3"/>
      <c r="I5993" s="3"/>
    </row>
    <row r="5994" spans="1:9" x14ac:dyDescent="0.2">
      <c r="A5994" s="3"/>
      <c r="G5994" s="3"/>
      <c r="H5994" s="3"/>
      <c r="I5994" s="3"/>
    </row>
    <row r="5995" spans="1:9" x14ac:dyDescent="0.2">
      <c r="A5995" s="3"/>
      <c r="G5995" s="3"/>
      <c r="H5995" s="3"/>
      <c r="I5995" s="3"/>
    </row>
    <row r="5996" spans="1:9" x14ac:dyDescent="0.2">
      <c r="A5996" s="3"/>
      <c r="G5996" s="3"/>
      <c r="H5996" s="3"/>
      <c r="I5996" s="3"/>
    </row>
    <row r="5997" spans="1:9" x14ac:dyDescent="0.2">
      <c r="A5997" s="3"/>
      <c r="G5997" s="3"/>
      <c r="H5997" s="3"/>
      <c r="I5997" s="3"/>
    </row>
    <row r="5998" spans="1:9" x14ac:dyDescent="0.2">
      <c r="A5998" s="3"/>
      <c r="G5998" s="3"/>
      <c r="H5998" s="3"/>
      <c r="I5998" s="3"/>
    </row>
    <row r="5999" spans="1:9" x14ac:dyDescent="0.2">
      <c r="A5999" s="3"/>
      <c r="G5999" s="3"/>
      <c r="H5999" s="3"/>
      <c r="I5999" s="3"/>
    </row>
    <row r="6000" spans="1:9" x14ac:dyDescent="0.2">
      <c r="A6000" s="3"/>
      <c r="G6000" s="3"/>
      <c r="H6000" s="3"/>
      <c r="I6000" s="3"/>
    </row>
    <row r="6001" spans="1:9" x14ac:dyDescent="0.2">
      <c r="A6001" s="3"/>
      <c r="G6001" s="3"/>
      <c r="H6001" s="3"/>
      <c r="I6001" s="3"/>
    </row>
    <row r="6002" spans="1:9" x14ac:dyDescent="0.2">
      <c r="A6002" s="3"/>
      <c r="G6002" s="3"/>
      <c r="H6002" s="3"/>
      <c r="I6002" s="3"/>
    </row>
    <row r="6003" spans="1:9" x14ac:dyDescent="0.2">
      <c r="A6003" s="3"/>
      <c r="G6003" s="3"/>
      <c r="H6003" s="3"/>
      <c r="I6003" s="3"/>
    </row>
    <row r="6004" spans="1:9" x14ac:dyDescent="0.2">
      <c r="A6004" s="3"/>
      <c r="G6004" s="3"/>
      <c r="H6004" s="3"/>
      <c r="I6004" s="3"/>
    </row>
    <row r="6005" spans="1:9" x14ac:dyDescent="0.2">
      <c r="A6005" s="3"/>
      <c r="G6005" s="3"/>
      <c r="H6005" s="3"/>
      <c r="I6005" s="3"/>
    </row>
    <row r="6006" spans="1:9" x14ac:dyDescent="0.2">
      <c r="A6006" s="3"/>
      <c r="G6006" s="3"/>
      <c r="H6006" s="3"/>
      <c r="I6006" s="3"/>
    </row>
    <row r="6007" spans="1:9" x14ac:dyDescent="0.2">
      <c r="A6007" s="3"/>
      <c r="G6007" s="3"/>
      <c r="H6007" s="3"/>
      <c r="I6007" s="3"/>
    </row>
    <row r="6008" spans="1:9" x14ac:dyDescent="0.2">
      <c r="A6008" s="3"/>
      <c r="G6008" s="3"/>
      <c r="H6008" s="3"/>
      <c r="I6008" s="3"/>
    </row>
    <row r="6009" spans="1:9" x14ac:dyDescent="0.2">
      <c r="A6009" s="3"/>
      <c r="G6009" s="3"/>
      <c r="H6009" s="3"/>
      <c r="I6009" s="3"/>
    </row>
    <row r="6010" spans="1:9" x14ac:dyDescent="0.2">
      <c r="A6010" s="3"/>
      <c r="G6010" s="3"/>
      <c r="H6010" s="3"/>
      <c r="I6010" s="3"/>
    </row>
    <row r="6011" spans="1:9" x14ac:dyDescent="0.2">
      <c r="A6011" s="3"/>
      <c r="G6011" s="3"/>
      <c r="H6011" s="3"/>
      <c r="I6011" s="3"/>
    </row>
    <row r="6012" spans="1:9" x14ac:dyDescent="0.2">
      <c r="A6012" s="3"/>
      <c r="G6012" s="3"/>
      <c r="H6012" s="3"/>
      <c r="I6012" s="3"/>
    </row>
    <row r="6013" spans="1:9" x14ac:dyDescent="0.2">
      <c r="A6013" s="3"/>
      <c r="G6013" s="3"/>
      <c r="H6013" s="3"/>
      <c r="I6013" s="3"/>
    </row>
    <row r="6014" spans="1:9" x14ac:dyDescent="0.2">
      <c r="A6014" s="3"/>
      <c r="G6014" s="3"/>
      <c r="H6014" s="3"/>
      <c r="I6014" s="3"/>
    </row>
    <row r="6015" spans="1:9" x14ac:dyDescent="0.2">
      <c r="A6015" s="3"/>
      <c r="G6015" s="3"/>
      <c r="H6015" s="3"/>
      <c r="I6015" s="3"/>
    </row>
    <row r="6016" spans="1:9" x14ac:dyDescent="0.2">
      <c r="A6016" s="3"/>
      <c r="G6016" s="3"/>
      <c r="H6016" s="3"/>
      <c r="I6016" s="3"/>
    </row>
    <row r="6017" spans="1:9" x14ac:dyDescent="0.2">
      <c r="A6017" s="3"/>
      <c r="G6017" s="3"/>
      <c r="H6017" s="3"/>
      <c r="I6017" s="3"/>
    </row>
    <row r="6018" spans="1:9" x14ac:dyDescent="0.2">
      <c r="A6018" s="3"/>
      <c r="G6018" s="3"/>
      <c r="H6018" s="3"/>
      <c r="I6018" s="3"/>
    </row>
    <row r="6019" spans="1:9" x14ac:dyDescent="0.2">
      <c r="A6019" s="3"/>
      <c r="G6019" s="3"/>
      <c r="H6019" s="3"/>
      <c r="I6019" s="3"/>
    </row>
    <row r="6020" spans="1:9" x14ac:dyDescent="0.2">
      <c r="A6020" s="3"/>
      <c r="G6020" s="3"/>
      <c r="H6020" s="3"/>
      <c r="I6020" s="3"/>
    </row>
    <row r="6021" spans="1:9" x14ac:dyDescent="0.2">
      <c r="A6021" s="3"/>
      <c r="G6021" s="3"/>
      <c r="H6021" s="3"/>
      <c r="I6021" s="3"/>
    </row>
    <row r="6022" spans="1:9" x14ac:dyDescent="0.2">
      <c r="A6022" s="3"/>
      <c r="G6022" s="3"/>
      <c r="H6022" s="3"/>
      <c r="I6022" s="3"/>
    </row>
    <row r="6023" spans="1:9" x14ac:dyDescent="0.2">
      <c r="A6023" s="3"/>
      <c r="G6023" s="3"/>
      <c r="H6023" s="3"/>
      <c r="I6023" s="3"/>
    </row>
    <row r="6024" spans="1:9" x14ac:dyDescent="0.2">
      <c r="A6024" s="3"/>
      <c r="G6024" s="3"/>
      <c r="H6024" s="3"/>
      <c r="I6024" s="3"/>
    </row>
    <row r="6025" spans="1:9" x14ac:dyDescent="0.2">
      <c r="A6025" s="3"/>
      <c r="G6025" s="3"/>
      <c r="H6025" s="3"/>
      <c r="I6025" s="3"/>
    </row>
    <row r="6026" spans="1:9" x14ac:dyDescent="0.2">
      <c r="A6026" s="3"/>
      <c r="G6026" s="3"/>
      <c r="H6026" s="3"/>
      <c r="I6026" s="3"/>
    </row>
    <row r="6027" spans="1:9" x14ac:dyDescent="0.2">
      <c r="A6027" s="3"/>
      <c r="G6027" s="3"/>
      <c r="H6027" s="3"/>
      <c r="I6027" s="3"/>
    </row>
    <row r="6028" spans="1:9" x14ac:dyDescent="0.2">
      <c r="A6028" s="3"/>
      <c r="G6028" s="3"/>
      <c r="H6028" s="3"/>
      <c r="I6028" s="3"/>
    </row>
    <row r="6029" spans="1:9" x14ac:dyDescent="0.2">
      <c r="A6029" s="3"/>
      <c r="G6029" s="3"/>
      <c r="H6029" s="3"/>
      <c r="I6029" s="3"/>
    </row>
    <row r="6030" spans="1:9" x14ac:dyDescent="0.2">
      <c r="A6030" s="3"/>
      <c r="G6030" s="3"/>
      <c r="H6030" s="3"/>
      <c r="I6030" s="3"/>
    </row>
    <row r="6031" spans="1:9" x14ac:dyDescent="0.2">
      <c r="A6031" s="3"/>
      <c r="G6031" s="3"/>
      <c r="H6031" s="3"/>
      <c r="I6031" s="3"/>
    </row>
    <row r="6032" spans="1:9" x14ac:dyDescent="0.2">
      <c r="A6032" s="3"/>
      <c r="G6032" s="3"/>
      <c r="H6032" s="3"/>
      <c r="I6032" s="3"/>
    </row>
    <row r="6033" spans="1:9" x14ac:dyDescent="0.2">
      <c r="A6033" s="3"/>
      <c r="G6033" s="3"/>
      <c r="H6033" s="3"/>
      <c r="I6033" s="3"/>
    </row>
    <row r="6034" spans="1:9" x14ac:dyDescent="0.2">
      <c r="A6034" s="3"/>
      <c r="G6034" s="3"/>
      <c r="H6034" s="3"/>
      <c r="I6034" s="3"/>
    </row>
    <row r="6035" spans="1:9" x14ac:dyDescent="0.2">
      <c r="A6035" s="3"/>
      <c r="G6035" s="3"/>
      <c r="H6035" s="3"/>
      <c r="I6035" s="3"/>
    </row>
    <row r="6036" spans="1:9" x14ac:dyDescent="0.2">
      <c r="A6036" s="3"/>
      <c r="G6036" s="3"/>
      <c r="H6036" s="3"/>
      <c r="I6036" s="3"/>
    </row>
    <row r="6037" spans="1:9" x14ac:dyDescent="0.2">
      <c r="A6037" s="3"/>
      <c r="G6037" s="3"/>
      <c r="H6037" s="3"/>
      <c r="I6037" s="3"/>
    </row>
    <row r="6038" spans="1:9" x14ac:dyDescent="0.2">
      <c r="A6038" s="3"/>
      <c r="G6038" s="3"/>
      <c r="H6038" s="3"/>
      <c r="I6038" s="3"/>
    </row>
    <row r="6039" spans="1:9" x14ac:dyDescent="0.2">
      <c r="A6039" s="3"/>
      <c r="G6039" s="3"/>
      <c r="H6039" s="3"/>
      <c r="I6039" s="3"/>
    </row>
    <row r="6040" spans="1:9" x14ac:dyDescent="0.2">
      <c r="A6040" s="3"/>
      <c r="G6040" s="3"/>
      <c r="H6040" s="3"/>
      <c r="I6040" s="3"/>
    </row>
    <row r="6041" spans="1:9" x14ac:dyDescent="0.2">
      <c r="A6041" s="3"/>
      <c r="G6041" s="3"/>
      <c r="H6041" s="3"/>
      <c r="I6041" s="3"/>
    </row>
    <row r="6042" spans="1:9" x14ac:dyDescent="0.2">
      <c r="A6042" s="3"/>
      <c r="G6042" s="3"/>
      <c r="H6042" s="3"/>
      <c r="I6042" s="3"/>
    </row>
    <row r="6043" spans="1:9" x14ac:dyDescent="0.2">
      <c r="A6043" s="3"/>
      <c r="G6043" s="3"/>
      <c r="H6043" s="3"/>
      <c r="I6043" s="3"/>
    </row>
    <row r="6044" spans="1:9" x14ac:dyDescent="0.2">
      <c r="A6044" s="3"/>
      <c r="G6044" s="3"/>
      <c r="H6044" s="3"/>
      <c r="I6044" s="3"/>
    </row>
    <row r="6045" spans="1:9" x14ac:dyDescent="0.2">
      <c r="A6045" s="3"/>
      <c r="G6045" s="3"/>
      <c r="H6045" s="3"/>
      <c r="I6045" s="3"/>
    </row>
    <row r="6046" spans="1:9" x14ac:dyDescent="0.2">
      <c r="A6046" s="3"/>
      <c r="G6046" s="3"/>
      <c r="H6046" s="3"/>
      <c r="I6046" s="3"/>
    </row>
    <row r="6047" spans="1:9" x14ac:dyDescent="0.2">
      <c r="A6047" s="3"/>
      <c r="G6047" s="3"/>
      <c r="H6047" s="3"/>
      <c r="I6047" s="3"/>
    </row>
    <row r="6048" spans="1:9" x14ac:dyDescent="0.2">
      <c r="A6048" s="3"/>
      <c r="G6048" s="3"/>
      <c r="H6048" s="3"/>
      <c r="I6048" s="3"/>
    </row>
    <row r="6049" spans="1:9" x14ac:dyDescent="0.2">
      <c r="A6049" s="3"/>
      <c r="G6049" s="3"/>
      <c r="H6049" s="3"/>
      <c r="I6049" s="3"/>
    </row>
    <row r="6050" spans="1:9" x14ac:dyDescent="0.2">
      <c r="A6050" s="3"/>
      <c r="G6050" s="3"/>
      <c r="H6050" s="3"/>
      <c r="I6050" s="3"/>
    </row>
    <row r="6051" spans="1:9" x14ac:dyDescent="0.2">
      <c r="A6051" s="3"/>
      <c r="G6051" s="3"/>
      <c r="H6051" s="3"/>
      <c r="I6051" s="3"/>
    </row>
    <row r="6052" spans="1:9" x14ac:dyDescent="0.2">
      <c r="A6052" s="3"/>
      <c r="G6052" s="3"/>
      <c r="H6052" s="3"/>
      <c r="I6052" s="3"/>
    </row>
    <row r="6053" spans="1:9" x14ac:dyDescent="0.2">
      <c r="A6053" s="3"/>
      <c r="G6053" s="3"/>
      <c r="H6053" s="3"/>
      <c r="I6053" s="3"/>
    </row>
    <row r="6054" spans="1:9" x14ac:dyDescent="0.2">
      <c r="A6054" s="3"/>
      <c r="G6054" s="3"/>
      <c r="H6054" s="3"/>
      <c r="I6054" s="3"/>
    </row>
    <row r="6055" spans="1:9" x14ac:dyDescent="0.2">
      <c r="A6055" s="3"/>
      <c r="G6055" s="3"/>
      <c r="H6055" s="3"/>
      <c r="I6055" s="3"/>
    </row>
    <row r="6056" spans="1:9" x14ac:dyDescent="0.2">
      <c r="A6056" s="3"/>
      <c r="G6056" s="3"/>
      <c r="H6056" s="3"/>
      <c r="I6056" s="3"/>
    </row>
    <row r="6057" spans="1:9" x14ac:dyDescent="0.2">
      <c r="A6057" s="3"/>
      <c r="G6057" s="3"/>
      <c r="H6057" s="3"/>
      <c r="I6057" s="3"/>
    </row>
    <row r="6058" spans="1:9" x14ac:dyDescent="0.2">
      <c r="A6058" s="3"/>
      <c r="G6058" s="3"/>
      <c r="H6058" s="3"/>
      <c r="I6058" s="3"/>
    </row>
    <row r="6059" spans="1:9" x14ac:dyDescent="0.2">
      <c r="A6059" s="3"/>
      <c r="G6059" s="3"/>
      <c r="H6059" s="3"/>
      <c r="I6059" s="3"/>
    </row>
    <row r="6060" spans="1:9" x14ac:dyDescent="0.2">
      <c r="A6060" s="3"/>
      <c r="G6060" s="3"/>
      <c r="H6060" s="3"/>
      <c r="I6060" s="3"/>
    </row>
    <row r="6061" spans="1:9" x14ac:dyDescent="0.2">
      <c r="A6061" s="3"/>
      <c r="G6061" s="3"/>
      <c r="H6061" s="3"/>
      <c r="I6061" s="3"/>
    </row>
    <row r="6062" spans="1:9" x14ac:dyDescent="0.2">
      <c r="A6062" s="3"/>
      <c r="G6062" s="3"/>
      <c r="H6062" s="3"/>
      <c r="I6062" s="3"/>
    </row>
    <row r="6063" spans="1:9" x14ac:dyDescent="0.2">
      <c r="A6063" s="3"/>
      <c r="G6063" s="3"/>
      <c r="H6063" s="3"/>
      <c r="I6063" s="3"/>
    </row>
    <row r="6064" spans="1:9" x14ac:dyDescent="0.2">
      <c r="A6064" s="3"/>
      <c r="G6064" s="3"/>
      <c r="H6064" s="3"/>
      <c r="I6064" s="3"/>
    </row>
    <row r="6065" spans="1:9" x14ac:dyDescent="0.2">
      <c r="A6065" s="3"/>
      <c r="G6065" s="3"/>
      <c r="H6065" s="3"/>
      <c r="I6065" s="3"/>
    </row>
    <row r="6066" spans="1:9" x14ac:dyDescent="0.2">
      <c r="A6066" s="3"/>
      <c r="G6066" s="3"/>
      <c r="H6066" s="3"/>
      <c r="I6066" s="3"/>
    </row>
    <row r="6067" spans="1:9" x14ac:dyDescent="0.2">
      <c r="A6067" s="3"/>
      <c r="G6067" s="3"/>
      <c r="H6067" s="3"/>
      <c r="I6067" s="3"/>
    </row>
    <row r="6068" spans="1:9" x14ac:dyDescent="0.2">
      <c r="A6068" s="3"/>
      <c r="G6068" s="3"/>
      <c r="H6068" s="3"/>
      <c r="I6068" s="3"/>
    </row>
    <row r="6069" spans="1:9" x14ac:dyDescent="0.2">
      <c r="A6069" s="3"/>
      <c r="G6069" s="3"/>
      <c r="H6069" s="3"/>
      <c r="I6069" s="3"/>
    </row>
    <row r="6070" spans="1:9" x14ac:dyDescent="0.2">
      <c r="A6070" s="3"/>
      <c r="G6070" s="3"/>
      <c r="H6070" s="3"/>
      <c r="I6070" s="3"/>
    </row>
    <row r="6071" spans="1:9" x14ac:dyDescent="0.2">
      <c r="A6071" s="3"/>
      <c r="G6071" s="3"/>
      <c r="H6071" s="3"/>
      <c r="I6071" s="3"/>
    </row>
    <row r="6072" spans="1:9" x14ac:dyDescent="0.2">
      <c r="A6072" s="3"/>
      <c r="G6072" s="3"/>
      <c r="H6072" s="3"/>
      <c r="I6072" s="3"/>
    </row>
    <row r="6073" spans="1:9" x14ac:dyDescent="0.2">
      <c r="A6073" s="3"/>
      <c r="G6073" s="3"/>
      <c r="H6073" s="3"/>
      <c r="I6073" s="3"/>
    </row>
    <row r="6074" spans="1:9" x14ac:dyDescent="0.2">
      <c r="A6074" s="3"/>
      <c r="G6074" s="3"/>
      <c r="H6074" s="3"/>
      <c r="I6074" s="3"/>
    </row>
    <row r="6075" spans="1:9" x14ac:dyDescent="0.2">
      <c r="A6075" s="3"/>
      <c r="G6075" s="3"/>
      <c r="H6075" s="3"/>
      <c r="I6075" s="3"/>
    </row>
    <row r="6076" spans="1:9" x14ac:dyDescent="0.2">
      <c r="A6076" s="3"/>
      <c r="G6076" s="3"/>
      <c r="H6076" s="3"/>
      <c r="I6076" s="3"/>
    </row>
    <row r="6077" spans="1:9" x14ac:dyDescent="0.2">
      <c r="A6077" s="3"/>
      <c r="G6077" s="3"/>
      <c r="H6077" s="3"/>
      <c r="I6077" s="3"/>
    </row>
    <row r="6078" spans="1:9" x14ac:dyDescent="0.2">
      <c r="A6078" s="3"/>
      <c r="G6078" s="3"/>
      <c r="H6078" s="3"/>
      <c r="I6078" s="3"/>
    </row>
    <row r="6079" spans="1:9" x14ac:dyDescent="0.2">
      <c r="A6079" s="3"/>
      <c r="G6079" s="3"/>
      <c r="H6079" s="3"/>
      <c r="I6079" s="3"/>
    </row>
    <row r="6080" spans="1:9" x14ac:dyDescent="0.2">
      <c r="A6080" s="3"/>
      <c r="G6080" s="3"/>
      <c r="H6080" s="3"/>
      <c r="I6080" s="3"/>
    </row>
    <row r="6081" spans="1:9" x14ac:dyDescent="0.2">
      <c r="A6081" s="3"/>
      <c r="G6081" s="3"/>
      <c r="H6081" s="3"/>
      <c r="I6081" s="3"/>
    </row>
    <row r="6082" spans="1:9" x14ac:dyDescent="0.2">
      <c r="A6082" s="3"/>
      <c r="G6082" s="3"/>
      <c r="H6082" s="3"/>
      <c r="I6082" s="3"/>
    </row>
    <row r="6083" spans="1:9" x14ac:dyDescent="0.2">
      <c r="A6083" s="3"/>
      <c r="G6083" s="3"/>
      <c r="H6083" s="3"/>
      <c r="I6083" s="3"/>
    </row>
    <row r="6084" spans="1:9" x14ac:dyDescent="0.2">
      <c r="A6084" s="3"/>
      <c r="G6084" s="3"/>
      <c r="H6084" s="3"/>
      <c r="I6084" s="3"/>
    </row>
    <row r="6085" spans="1:9" x14ac:dyDescent="0.2">
      <c r="A6085" s="3"/>
      <c r="G6085" s="3"/>
      <c r="H6085" s="3"/>
      <c r="I6085" s="3"/>
    </row>
    <row r="6086" spans="1:9" x14ac:dyDescent="0.2">
      <c r="A6086" s="3"/>
      <c r="G6086" s="3"/>
      <c r="H6086" s="3"/>
      <c r="I6086" s="3"/>
    </row>
    <row r="6087" spans="1:9" x14ac:dyDescent="0.2">
      <c r="A6087" s="3"/>
      <c r="G6087" s="3"/>
      <c r="H6087" s="3"/>
      <c r="I6087" s="3"/>
    </row>
    <row r="6088" spans="1:9" x14ac:dyDescent="0.2">
      <c r="A6088" s="3"/>
      <c r="G6088" s="3"/>
      <c r="H6088" s="3"/>
      <c r="I6088" s="3"/>
    </row>
    <row r="6089" spans="1:9" x14ac:dyDescent="0.2">
      <c r="A6089" s="3"/>
      <c r="G6089" s="3"/>
      <c r="H6089" s="3"/>
      <c r="I6089" s="3"/>
    </row>
    <row r="6090" spans="1:9" x14ac:dyDescent="0.2">
      <c r="A6090" s="3"/>
      <c r="G6090" s="3"/>
      <c r="H6090" s="3"/>
      <c r="I6090" s="3"/>
    </row>
    <row r="6091" spans="1:9" x14ac:dyDescent="0.2">
      <c r="A6091" s="3"/>
      <c r="G6091" s="3"/>
      <c r="H6091" s="3"/>
      <c r="I6091" s="3"/>
    </row>
    <row r="6092" spans="1:9" x14ac:dyDescent="0.2">
      <c r="A6092" s="3"/>
      <c r="G6092" s="3"/>
      <c r="H6092" s="3"/>
      <c r="I6092" s="3"/>
    </row>
    <row r="6093" spans="1:9" x14ac:dyDescent="0.2">
      <c r="A6093" s="3"/>
      <c r="G6093" s="3"/>
      <c r="H6093" s="3"/>
      <c r="I6093" s="3"/>
    </row>
    <row r="6094" spans="1:9" x14ac:dyDescent="0.2">
      <c r="A6094" s="3"/>
      <c r="G6094" s="3"/>
      <c r="H6094" s="3"/>
      <c r="I6094" s="3"/>
    </row>
    <row r="6095" spans="1:9" x14ac:dyDescent="0.2">
      <c r="A6095" s="3"/>
      <c r="G6095" s="3"/>
      <c r="H6095" s="3"/>
      <c r="I6095" s="3"/>
    </row>
    <row r="6096" spans="1:9" x14ac:dyDescent="0.2">
      <c r="A6096" s="3"/>
      <c r="G6096" s="3"/>
      <c r="H6096" s="3"/>
      <c r="I6096" s="3"/>
    </row>
    <row r="6097" spans="1:9" x14ac:dyDescent="0.2">
      <c r="A6097" s="3"/>
      <c r="G6097" s="3"/>
      <c r="H6097" s="3"/>
      <c r="I6097" s="3"/>
    </row>
    <row r="6098" spans="1:9" x14ac:dyDescent="0.2">
      <c r="A6098" s="3"/>
      <c r="G6098" s="3"/>
      <c r="H6098" s="3"/>
      <c r="I6098" s="3"/>
    </row>
    <row r="6099" spans="1:9" x14ac:dyDescent="0.2">
      <c r="A6099" s="3"/>
      <c r="G6099" s="3"/>
      <c r="H6099" s="3"/>
      <c r="I6099" s="3"/>
    </row>
    <row r="6100" spans="1:9" x14ac:dyDescent="0.2">
      <c r="A6100" s="3"/>
      <c r="G6100" s="3"/>
      <c r="H6100" s="3"/>
      <c r="I6100" s="3"/>
    </row>
    <row r="6101" spans="1:9" x14ac:dyDescent="0.2">
      <c r="A6101" s="3"/>
      <c r="G6101" s="3"/>
      <c r="H6101" s="3"/>
      <c r="I6101" s="3"/>
    </row>
    <row r="6102" spans="1:9" x14ac:dyDescent="0.2">
      <c r="A6102" s="3"/>
      <c r="G6102" s="3"/>
      <c r="H6102" s="3"/>
      <c r="I6102" s="3"/>
    </row>
    <row r="6103" spans="1:9" x14ac:dyDescent="0.2">
      <c r="A6103" s="3"/>
      <c r="G6103" s="3"/>
      <c r="H6103" s="3"/>
      <c r="I6103" s="3"/>
    </row>
    <row r="6104" spans="1:9" x14ac:dyDescent="0.2">
      <c r="A6104" s="3"/>
      <c r="G6104" s="3"/>
      <c r="H6104" s="3"/>
      <c r="I6104" s="3"/>
    </row>
    <row r="6105" spans="1:9" x14ac:dyDescent="0.2">
      <c r="A6105" s="3"/>
      <c r="G6105" s="3"/>
      <c r="H6105" s="3"/>
      <c r="I6105" s="3"/>
    </row>
    <row r="6106" spans="1:9" x14ac:dyDescent="0.2">
      <c r="A6106" s="3"/>
      <c r="G6106" s="3"/>
      <c r="H6106" s="3"/>
      <c r="I6106" s="3"/>
    </row>
    <row r="6107" spans="1:9" x14ac:dyDescent="0.2">
      <c r="A6107" s="3"/>
      <c r="G6107" s="3"/>
      <c r="H6107" s="3"/>
      <c r="I6107" s="3"/>
    </row>
    <row r="6108" spans="1:9" x14ac:dyDescent="0.2">
      <c r="A6108" s="3"/>
      <c r="G6108" s="3"/>
      <c r="H6108" s="3"/>
      <c r="I6108" s="3"/>
    </row>
    <row r="6109" spans="1:9" x14ac:dyDescent="0.2">
      <c r="A6109" s="3"/>
      <c r="G6109" s="3"/>
      <c r="H6109" s="3"/>
      <c r="I6109" s="3"/>
    </row>
    <row r="6110" spans="1:9" x14ac:dyDescent="0.2">
      <c r="A6110" s="3"/>
      <c r="G6110" s="3"/>
      <c r="H6110" s="3"/>
      <c r="I6110" s="3"/>
    </row>
    <row r="6111" spans="1:9" x14ac:dyDescent="0.2">
      <c r="A6111" s="3"/>
      <c r="G6111" s="3"/>
      <c r="H6111" s="3"/>
      <c r="I6111" s="3"/>
    </row>
    <row r="6112" spans="1:9" x14ac:dyDescent="0.2">
      <c r="A6112" s="3"/>
      <c r="G6112" s="3"/>
      <c r="H6112" s="3"/>
      <c r="I6112" s="3"/>
    </row>
    <row r="6113" spans="1:9" x14ac:dyDescent="0.2">
      <c r="A6113" s="3"/>
      <c r="G6113" s="3"/>
      <c r="H6113" s="3"/>
      <c r="I6113" s="3"/>
    </row>
    <row r="6114" spans="1:9" x14ac:dyDescent="0.2">
      <c r="A6114" s="3"/>
      <c r="G6114" s="3"/>
      <c r="H6114" s="3"/>
      <c r="I6114" s="3"/>
    </row>
    <row r="6115" spans="1:9" x14ac:dyDescent="0.2">
      <c r="A6115" s="3"/>
      <c r="G6115" s="3"/>
      <c r="H6115" s="3"/>
      <c r="I6115" s="3"/>
    </row>
    <row r="6116" spans="1:9" x14ac:dyDescent="0.2">
      <c r="A6116" s="3"/>
      <c r="G6116" s="3"/>
      <c r="H6116" s="3"/>
      <c r="I6116" s="3"/>
    </row>
    <row r="6117" spans="1:9" x14ac:dyDescent="0.2">
      <c r="A6117" s="3"/>
      <c r="G6117" s="3"/>
      <c r="H6117" s="3"/>
      <c r="I6117" s="3"/>
    </row>
    <row r="6118" spans="1:9" x14ac:dyDescent="0.2">
      <c r="A6118" s="3"/>
      <c r="G6118" s="3"/>
      <c r="H6118" s="3"/>
      <c r="I6118" s="3"/>
    </row>
    <row r="6119" spans="1:9" x14ac:dyDescent="0.2">
      <c r="A6119" s="3"/>
      <c r="G6119" s="3"/>
      <c r="H6119" s="3"/>
      <c r="I6119" s="3"/>
    </row>
    <row r="6120" spans="1:9" x14ac:dyDescent="0.2">
      <c r="A6120" s="3"/>
      <c r="G6120" s="3"/>
      <c r="H6120" s="3"/>
      <c r="I6120" s="3"/>
    </row>
    <row r="6121" spans="1:9" x14ac:dyDescent="0.2">
      <c r="A6121" s="3"/>
      <c r="G6121" s="3"/>
      <c r="H6121" s="3"/>
      <c r="I6121" s="3"/>
    </row>
    <row r="6122" spans="1:9" x14ac:dyDescent="0.2">
      <c r="A6122" s="3"/>
      <c r="G6122" s="3"/>
      <c r="H6122" s="3"/>
      <c r="I6122" s="3"/>
    </row>
    <row r="6123" spans="1:9" x14ac:dyDescent="0.2">
      <c r="A6123" s="3"/>
      <c r="G6123" s="3"/>
      <c r="H6123" s="3"/>
      <c r="I6123" s="3"/>
    </row>
    <row r="6124" spans="1:9" x14ac:dyDescent="0.2">
      <c r="A6124" s="3"/>
      <c r="G6124" s="3"/>
      <c r="H6124" s="3"/>
      <c r="I6124" s="3"/>
    </row>
    <row r="6125" spans="1:9" x14ac:dyDescent="0.2">
      <c r="A6125" s="3"/>
      <c r="G6125" s="3"/>
      <c r="H6125" s="3"/>
      <c r="I6125" s="3"/>
    </row>
    <row r="6126" spans="1:9" x14ac:dyDescent="0.2">
      <c r="A6126" s="3"/>
      <c r="G6126" s="3"/>
      <c r="H6126" s="3"/>
      <c r="I6126" s="3"/>
    </row>
    <row r="6127" spans="1:9" x14ac:dyDescent="0.2">
      <c r="A6127" s="3"/>
      <c r="G6127" s="3"/>
      <c r="H6127" s="3"/>
      <c r="I6127" s="3"/>
    </row>
    <row r="6128" spans="1:9" x14ac:dyDescent="0.2">
      <c r="A6128" s="3"/>
      <c r="G6128" s="3"/>
      <c r="H6128" s="3"/>
      <c r="I6128" s="3"/>
    </row>
    <row r="6129" spans="1:9" x14ac:dyDescent="0.2">
      <c r="A6129" s="3"/>
      <c r="G6129" s="3"/>
      <c r="H6129" s="3"/>
      <c r="I6129" s="3"/>
    </row>
    <row r="6130" spans="1:9" x14ac:dyDescent="0.2">
      <c r="A6130" s="3"/>
      <c r="G6130" s="3"/>
      <c r="H6130" s="3"/>
      <c r="I6130" s="3"/>
    </row>
    <row r="6131" spans="1:9" x14ac:dyDescent="0.2">
      <c r="A6131" s="3"/>
      <c r="G6131" s="3"/>
      <c r="H6131" s="3"/>
      <c r="I6131" s="3"/>
    </row>
    <row r="6132" spans="1:9" x14ac:dyDescent="0.2">
      <c r="A6132" s="3"/>
      <c r="G6132" s="3"/>
      <c r="H6132" s="3"/>
      <c r="I6132" s="3"/>
    </row>
    <row r="6133" spans="1:9" x14ac:dyDescent="0.2">
      <c r="A6133" s="3"/>
      <c r="G6133" s="3"/>
      <c r="H6133" s="3"/>
      <c r="I6133" s="3"/>
    </row>
    <row r="6134" spans="1:9" x14ac:dyDescent="0.2">
      <c r="A6134" s="3"/>
      <c r="G6134" s="3"/>
      <c r="H6134" s="3"/>
      <c r="I6134" s="3"/>
    </row>
    <row r="6135" spans="1:9" x14ac:dyDescent="0.2">
      <c r="A6135" s="3"/>
      <c r="G6135" s="3"/>
      <c r="H6135" s="3"/>
      <c r="I6135" s="3"/>
    </row>
    <row r="6136" spans="1:9" x14ac:dyDescent="0.2">
      <c r="A6136" s="3"/>
      <c r="G6136" s="3"/>
      <c r="H6136" s="3"/>
      <c r="I6136" s="3"/>
    </row>
    <row r="6137" spans="1:9" x14ac:dyDescent="0.2">
      <c r="A6137" s="3"/>
      <c r="G6137" s="3"/>
      <c r="H6137" s="3"/>
      <c r="I6137" s="3"/>
    </row>
    <row r="6138" spans="1:9" x14ac:dyDescent="0.2">
      <c r="A6138" s="3"/>
      <c r="G6138" s="3"/>
      <c r="H6138" s="3"/>
      <c r="I6138" s="3"/>
    </row>
    <row r="6139" spans="1:9" x14ac:dyDescent="0.2">
      <c r="A6139" s="3"/>
      <c r="G6139" s="3"/>
      <c r="H6139" s="3"/>
      <c r="I6139" s="3"/>
    </row>
    <row r="6140" spans="1:9" x14ac:dyDescent="0.2">
      <c r="A6140" s="3"/>
      <c r="G6140" s="3"/>
      <c r="H6140" s="3"/>
      <c r="I6140" s="3"/>
    </row>
    <row r="6141" spans="1:9" x14ac:dyDescent="0.2">
      <c r="A6141" s="3"/>
      <c r="G6141" s="3"/>
      <c r="H6141" s="3"/>
      <c r="I6141" s="3"/>
    </row>
    <row r="6142" spans="1:9" x14ac:dyDescent="0.2">
      <c r="A6142" s="3"/>
      <c r="G6142" s="3"/>
      <c r="H6142" s="3"/>
      <c r="I6142" s="3"/>
    </row>
    <row r="6143" spans="1:9" x14ac:dyDescent="0.2">
      <c r="A6143" s="3"/>
      <c r="G6143" s="3"/>
      <c r="H6143" s="3"/>
      <c r="I6143" s="3"/>
    </row>
    <row r="6144" spans="1:9" x14ac:dyDescent="0.2">
      <c r="A6144" s="3"/>
      <c r="G6144" s="3"/>
      <c r="H6144" s="3"/>
      <c r="I6144" s="3"/>
    </row>
    <row r="6145" spans="1:9" x14ac:dyDescent="0.2">
      <c r="A6145" s="3"/>
      <c r="G6145" s="3"/>
      <c r="H6145" s="3"/>
      <c r="I6145" s="3"/>
    </row>
    <row r="6146" spans="1:9" x14ac:dyDescent="0.2">
      <c r="A6146" s="3"/>
      <c r="G6146" s="3"/>
      <c r="H6146" s="3"/>
      <c r="I6146" s="3"/>
    </row>
    <row r="6147" spans="1:9" x14ac:dyDescent="0.2">
      <c r="A6147" s="3"/>
      <c r="G6147" s="3"/>
      <c r="H6147" s="3"/>
      <c r="I6147" s="3"/>
    </row>
    <row r="6148" spans="1:9" x14ac:dyDescent="0.2">
      <c r="A6148" s="3"/>
      <c r="G6148" s="3"/>
      <c r="H6148" s="3"/>
      <c r="I6148" s="3"/>
    </row>
    <row r="6149" spans="1:9" x14ac:dyDescent="0.2">
      <c r="A6149" s="3"/>
      <c r="G6149" s="3"/>
      <c r="H6149" s="3"/>
      <c r="I6149" s="3"/>
    </row>
    <row r="6150" spans="1:9" x14ac:dyDescent="0.2">
      <c r="A6150" s="3"/>
      <c r="G6150" s="3"/>
      <c r="H6150" s="3"/>
      <c r="I6150" s="3"/>
    </row>
    <row r="6151" spans="1:9" x14ac:dyDescent="0.2">
      <c r="A6151" s="3"/>
      <c r="G6151" s="3"/>
      <c r="H6151" s="3"/>
      <c r="I6151" s="3"/>
    </row>
    <row r="6152" spans="1:9" x14ac:dyDescent="0.2">
      <c r="A6152" s="3"/>
      <c r="G6152" s="3"/>
      <c r="H6152" s="3"/>
      <c r="I6152" s="3"/>
    </row>
    <row r="6153" spans="1:9" x14ac:dyDescent="0.2">
      <c r="A6153" s="3"/>
      <c r="G6153" s="3"/>
      <c r="H6153" s="3"/>
      <c r="I6153" s="3"/>
    </row>
    <row r="6154" spans="1:9" x14ac:dyDescent="0.2">
      <c r="A6154" s="3"/>
      <c r="G6154" s="3"/>
      <c r="H6154" s="3"/>
      <c r="I6154" s="3"/>
    </row>
    <row r="6155" spans="1:9" x14ac:dyDescent="0.2">
      <c r="A6155" s="3"/>
      <c r="G6155" s="3"/>
      <c r="H6155" s="3"/>
      <c r="I6155" s="3"/>
    </row>
    <row r="6156" spans="1:9" x14ac:dyDescent="0.2">
      <c r="A6156" s="3"/>
      <c r="G6156" s="3"/>
      <c r="H6156" s="3"/>
      <c r="I6156" s="3"/>
    </row>
    <row r="6157" spans="1:9" x14ac:dyDescent="0.2">
      <c r="A6157" s="3"/>
      <c r="G6157" s="3"/>
      <c r="H6157" s="3"/>
      <c r="I6157" s="3"/>
    </row>
    <row r="6158" spans="1:9" x14ac:dyDescent="0.2">
      <c r="A6158" s="3"/>
      <c r="G6158" s="3"/>
      <c r="H6158" s="3"/>
      <c r="I6158" s="3"/>
    </row>
    <row r="6159" spans="1:9" x14ac:dyDescent="0.2">
      <c r="A6159" s="3"/>
      <c r="G6159" s="3"/>
      <c r="H6159" s="3"/>
      <c r="I6159" s="3"/>
    </row>
    <row r="6160" spans="1:9" x14ac:dyDescent="0.2">
      <c r="A6160" s="3"/>
      <c r="G6160" s="3"/>
      <c r="H6160" s="3"/>
      <c r="I6160" s="3"/>
    </row>
    <row r="6161" spans="1:9" x14ac:dyDescent="0.2">
      <c r="A6161" s="3"/>
      <c r="G6161" s="3"/>
      <c r="H6161" s="3"/>
      <c r="I6161" s="3"/>
    </row>
    <row r="6162" spans="1:9" x14ac:dyDescent="0.2">
      <c r="A6162" s="3"/>
      <c r="G6162" s="3"/>
      <c r="H6162" s="3"/>
      <c r="I6162" s="3"/>
    </row>
    <row r="6163" spans="1:9" x14ac:dyDescent="0.2">
      <c r="A6163" s="3"/>
      <c r="G6163" s="3"/>
      <c r="H6163" s="3"/>
      <c r="I6163" s="3"/>
    </row>
    <row r="6164" spans="1:9" x14ac:dyDescent="0.2">
      <c r="A6164" s="3"/>
      <c r="G6164" s="3"/>
      <c r="H6164" s="3"/>
      <c r="I6164" s="3"/>
    </row>
    <row r="6165" spans="1:9" x14ac:dyDescent="0.2">
      <c r="A6165" s="3"/>
      <c r="G6165" s="3"/>
      <c r="H6165" s="3"/>
      <c r="I6165" s="3"/>
    </row>
    <row r="6166" spans="1:9" x14ac:dyDescent="0.2">
      <c r="A6166" s="3"/>
      <c r="G6166" s="3"/>
      <c r="H6166" s="3"/>
      <c r="I6166" s="3"/>
    </row>
    <row r="6167" spans="1:9" x14ac:dyDescent="0.2">
      <c r="A6167" s="3"/>
      <c r="G6167" s="3"/>
      <c r="H6167" s="3"/>
      <c r="I6167" s="3"/>
    </row>
    <row r="6168" spans="1:9" x14ac:dyDescent="0.2">
      <c r="A6168" s="3"/>
      <c r="G6168" s="3"/>
      <c r="H6168" s="3"/>
      <c r="I6168" s="3"/>
    </row>
    <row r="6169" spans="1:9" x14ac:dyDescent="0.2">
      <c r="A6169" s="3"/>
      <c r="G6169" s="3"/>
      <c r="H6169" s="3"/>
      <c r="I6169" s="3"/>
    </row>
    <row r="6170" spans="1:9" x14ac:dyDescent="0.2">
      <c r="A6170" s="3"/>
      <c r="G6170" s="3"/>
      <c r="H6170" s="3"/>
      <c r="I6170" s="3"/>
    </row>
    <row r="6171" spans="1:9" x14ac:dyDescent="0.2">
      <c r="A6171" s="3"/>
      <c r="G6171" s="3"/>
      <c r="H6171" s="3"/>
      <c r="I6171" s="3"/>
    </row>
    <row r="6172" spans="1:9" x14ac:dyDescent="0.2">
      <c r="A6172" s="3"/>
      <c r="G6172" s="3"/>
      <c r="H6172" s="3"/>
      <c r="I6172" s="3"/>
    </row>
    <row r="6173" spans="1:9" x14ac:dyDescent="0.2">
      <c r="A6173" s="3"/>
      <c r="G6173" s="3"/>
      <c r="H6173" s="3"/>
      <c r="I6173" s="3"/>
    </row>
    <row r="6174" spans="1:9" x14ac:dyDescent="0.2">
      <c r="A6174" s="3"/>
      <c r="G6174" s="3"/>
      <c r="H6174" s="3"/>
      <c r="I6174" s="3"/>
    </row>
    <row r="6175" spans="1:9" x14ac:dyDescent="0.2">
      <c r="A6175" s="3"/>
      <c r="G6175" s="3"/>
      <c r="H6175" s="3"/>
      <c r="I6175" s="3"/>
    </row>
    <row r="6176" spans="1:9" x14ac:dyDescent="0.2">
      <c r="A6176" s="3"/>
      <c r="G6176" s="3"/>
      <c r="H6176" s="3"/>
      <c r="I6176" s="3"/>
    </row>
    <row r="6177" spans="1:9" x14ac:dyDescent="0.2">
      <c r="A6177" s="3"/>
      <c r="G6177" s="3"/>
      <c r="H6177" s="3"/>
      <c r="I6177" s="3"/>
    </row>
    <row r="6178" spans="1:9" x14ac:dyDescent="0.2">
      <c r="A6178" s="3"/>
      <c r="G6178" s="3"/>
      <c r="H6178" s="3"/>
      <c r="I6178" s="3"/>
    </row>
    <row r="6179" spans="1:9" x14ac:dyDescent="0.2">
      <c r="A6179" s="3"/>
      <c r="G6179" s="3"/>
      <c r="H6179" s="3"/>
      <c r="I6179" s="3"/>
    </row>
    <row r="6180" spans="1:9" x14ac:dyDescent="0.2">
      <c r="A6180" s="3"/>
      <c r="G6180" s="3"/>
      <c r="H6180" s="3"/>
      <c r="I6180" s="3"/>
    </row>
    <row r="6181" spans="1:9" x14ac:dyDescent="0.2">
      <c r="A6181" s="3"/>
      <c r="G6181" s="3"/>
      <c r="H6181" s="3"/>
      <c r="I6181" s="3"/>
    </row>
    <row r="6182" spans="1:9" x14ac:dyDescent="0.2">
      <c r="A6182" s="3"/>
      <c r="G6182" s="3"/>
      <c r="H6182" s="3"/>
      <c r="I6182" s="3"/>
    </row>
    <row r="6183" spans="1:9" x14ac:dyDescent="0.2">
      <c r="A6183" s="3"/>
      <c r="G6183" s="3"/>
      <c r="H6183" s="3"/>
      <c r="I6183" s="3"/>
    </row>
    <row r="6184" spans="1:9" x14ac:dyDescent="0.2">
      <c r="A6184" s="3"/>
      <c r="G6184" s="3"/>
      <c r="H6184" s="3"/>
      <c r="I6184" s="3"/>
    </row>
    <row r="6185" spans="1:9" x14ac:dyDescent="0.2">
      <c r="A6185" s="3"/>
      <c r="G6185" s="3"/>
      <c r="H6185" s="3"/>
      <c r="I6185" s="3"/>
    </row>
    <row r="6186" spans="1:9" x14ac:dyDescent="0.2">
      <c r="A6186" s="3"/>
      <c r="G6186" s="3"/>
      <c r="H6186" s="3"/>
      <c r="I6186" s="3"/>
    </row>
    <row r="6187" spans="1:9" x14ac:dyDescent="0.2">
      <c r="A6187" s="3"/>
      <c r="G6187" s="3"/>
      <c r="H6187" s="3"/>
      <c r="I6187" s="3"/>
    </row>
    <row r="6188" spans="1:9" x14ac:dyDescent="0.2">
      <c r="A6188" s="3"/>
      <c r="G6188" s="3"/>
      <c r="H6188" s="3"/>
      <c r="I6188" s="3"/>
    </row>
    <row r="6189" spans="1:9" x14ac:dyDescent="0.2">
      <c r="A6189" s="3"/>
      <c r="G6189" s="3"/>
      <c r="H6189" s="3"/>
      <c r="I6189" s="3"/>
    </row>
    <row r="6190" spans="1:9" x14ac:dyDescent="0.2">
      <c r="A6190" s="3"/>
      <c r="G6190" s="3"/>
      <c r="H6190" s="3"/>
      <c r="I6190" s="3"/>
    </row>
    <row r="6191" spans="1:9" x14ac:dyDescent="0.2">
      <c r="A6191" s="3"/>
      <c r="G6191" s="3"/>
      <c r="H6191" s="3"/>
      <c r="I6191" s="3"/>
    </row>
    <row r="6192" spans="1:9" x14ac:dyDescent="0.2">
      <c r="A6192" s="3"/>
      <c r="G6192" s="3"/>
      <c r="H6192" s="3"/>
      <c r="I6192" s="3"/>
    </row>
    <row r="6193" spans="1:9" x14ac:dyDescent="0.2">
      <c r="A6193" s="3"/>
      <c r="G6193" s="3"/>
      <c r="H6193" s="3"/>
      <c r="I6193" s="3"/>
    </row>
    <row r="6194" spans="1:9" x14ac:dyDescent="0.2">
      <c r="A6194" s="3"/>
      <c r="G6194" s="3"/>
      <c r="H6194" s="3"/>
      <c r="I6194" s="3"/>
    </row>
    <row r="6195" spans="1:9" x14ac:dyDescent="0.2">
      <c r="A6195" s="3"/>
      <c r="G6195" s="3"/>
      <c r="H6195" s="3"/>
      <c r="I6195" s="3"/>
    </row>
    <row r="6196" spans="1:9" x14ac:dyDescent="0.2">
      <c r="A6196" s="3"/>
      <c r="G6196" s="3"/>
      <c r="H6196" s="3"/>
      <c r="I6196" s="3"/>
    </row>
    <row r="6197" spans="1:9" x14ac:dyDescent="0.2">
      <c r="A6197" s="3"/>
      <c r="G6197" s="3"/>
      <c r="H6197" s="3"/>
      <c r="I6197" s="3"/>
    </row>
    <row r="6198" spans="1:9" x14ac:dyDescent="0.2">
      <c r="A6198" s="3"/>
      <c r="G6198" s="3"/>
      <c r="H6198" s="3"/>
      <c r="I6198" s="3"/>
    </row>
    <row r="6199" spans="1:9" x14ac:dyDescent="0.2">
      <c r="A6199" s="3"/>
      <c r="G6199" s="3"/>
      <c r="H6199" s="3"/>
      <c r="I6199" s="3"/>
    </row>
    <row r="6200" spans="1:9" x14ac:dyDescent="0.2">
      <c r="A6200" s="3"/>
      <c r="G6200" s="3"/>
      <c r="H6200" s="3"/>
      <c r="I6200" s="3"/>
    </row>
    <row r="6201" spans="1:9" x14ac:dyDescent="0.2">
      <c r="A6201" s="3"/>
      <c r="G6201" s="3"/>
      <c r="H6201" s="3"/>
      <c r="I6201" s="3"/>
    </row>
    <row r="6202" spans="1:9" x14ac:dyDescent="0.2">
      <c r="A6202" s="3"/>
      <c r="G6202" s="3"/>
      <c r="H6202" s="3"/>
      <c r="I6202" s="3"/>
    </row>
    <row r="6203" spans="1:9" x14ac:dyDescent="0.2">
      <c r="A6203" s="3"/>
      <c r="G6203" s="3"/>
      <c r="H6203" s="3"/>
      <c r="I6203" s="3"/>
    </row>
    <row r="6204" spans="1:9" x14ac:dyDescent="0.2">
      <c r="A6204" s="3"/>
      <c r="G6204" s="3"/>
      <c r="H6204" s="3"/>
      <c r="I6204" s="3"/>
    </row>
    <row r="6205" spans="1:9" x14ac:dyDescent="0.2">
      <c r="A6205" s="3"/>
      <c r="G6205" s="3"/>
      <c r="H6205" s="3"/>
      <c r="I6205" s="3"/>
    </row>
    <row r="6206" spans="1:9" x14ac:dyDescent="0.2">
      <c r="A6206" s="3"/>
      <c r="G6206" s="3"/>
      <c r="H6206" s="3"/>
      <c r="I6206" s="3"/>
    </row>
    <row r="6207" spans="1:9" x14ac:dyDescent="0.2">
      <c r="A6207" s="3"/>
      <c r="G6207" s="3"/>
      <c r="H6207" s="3"/>
      <c r="I6207" s="3"/>
    </row>
    <row r="6208" spans="1:9" x14ac:dyDescent="0.2">
      <c r="A6208" s="3"/>
      <c r="G6208" s="3"/>
      <c r="H6208" s="3"/>
      <c r="I6208" s="3"/>
    </row>
    <row r="6209" spans="1:9" x14ac:dyDescent="0.2">
      <c r="A6209" s="3"/>
      <c r="G6209" s="3"/>
      <c r="H6209" s="3"/>
      <c r="I6209" s="3"/>
    </row>
    <row r="6210" spans="1:9" x14ac:dyDescent="0.2">
      <c r="A6210" s="3"/>
      <c r="G6210" s="3"/>
      <c r="H6210" s="3"/>
      <c r="I6210" s="3"/>
    </row>
    <row r="6211" spans="1:9" x14ac:dyDescent="0.2">
      <c r="A6211" s="3"/>
      <c r="G6211" s="3"/>
      <c r="H6211" s="3"/>
      <c r="I6211" s="3"/>
    </row>
    <row r="6212" spans="1:9" x14ac:dyDescent="0.2">
      <c r="A6212" s="3"/>
      <c r="G6212" s="3"/>
      <c r="H6212" s="3"/>
      <c r="I6212" s="3"/>
    </row>
    <row r="6213" spans="1:9" x14ac:dyDescent="0.2">
      <c r="A6213" s="3"/>
      <c r="G6213" s="3"/>
      <c r="H6213" s="3"/>
      <c r="I6213" s="3"/>
    </row>
    <row r="6214" spans="1:9" x14ac:dyDescent="0.2">
      <c r="A6214" s="3"/>
      <c r="G6214" s="3"/>
      <c r="H6214" s="3"/>
      <c r="I6214" s="3"/>
    </row>
    <row r="6215" spans="1:9" x14ac:dyDescent="0.2">
      <c r="A6215" s="3"/>
      <c r="G6215" s="3"/>
      <c r="H6215" s="3"/>
      <c r="I6215" s="3"/>
    </row>
    <row r="6216" spans="1:9" x14ac:dyDescent="0.2">
      <c r="A6216" s="3"/>
      <c r="G6216" s="3"/>
      <c r="H6216" s="3"/>
      <c r="I6216" s="3"/>
    </row>
    <row r="6217" spans="1:9" x14ac:dyDescent="0.2">
      <c r="A6217" s="3"/>
      <c r="G6217" s="3"/>
      <c r="H6217" s="3"/>
      <c r="I6217" s="3"/>
    </row>
    <row r="6218" spans="1:9" x14ac:dyDescent="0.2">
      <c r="A6218" s="3"/>
      <c r="G6218" s="3"/>
      <c r="H6218" s="3"/>
      <c r="I6218" s="3"/>
    </row>
    <row r="6219" spans="1:9" x14ac:dyDescent="0.2">
      <c r="A6219" s="3"/>
      <c r="G6219" s="3"/>
      <c r="H6219" s="3"/>
      <c r="I6219" s="3"/>
    </row>
    <row r="6220" spans="1:9" x14ac:dyDescent="0.2">
      <c r="A6220" s="3"/>
      <c r="G6220" s="3"/>
      <c r="H6220" s="3"/>
      <c r="I6220" s="3"/>
    </row>
    <row r="6221" spans="1:9" x14ac:dyDescent="0.2">
      <c r="A6221" s="3"/>
      <c r="G6221" s="3"/>
      <c r="H6221" s="3"/>
      <c r="I6221" s="3"/>
    </row>
    <row r="6222" spans="1:9" x14ac:dyDescent="0.2">
      <c r="A6222" s="3"/>
      <c r="G6222" s="3"/>
      <c r="H6222" s="3"/>
      <c r="I6222" s="3"/>
    </row>
    <row r="6223" spans="1:9" x14ac:dyDescent="0.2">
      <c r="A6223" s="3"/>
      <c r="G6223" s="3"/>
      <c r="H6223" s="3"/>
      <c r="I6223" s="3"/>
    </row>
    <row r="6224" spans="1:9" x14ac:dyDescent="0.2">
      <c r="A6224" s="3"/>
      <c r="G6224" s="3"/>
      <c r="H6224" s="3"/>
      <c r="I6224" s="3"/>
    </row>
    <row r="6225" spans="1:9" x14ac:dyDescent="0.2">
      <c r="A6225" s="3"/>
      <c r="G6225" s="3"/>
      <c r="H6225" s="3"/>
      <c r="I6225" s="3"/>
    </row>
    <row r="6226" spans="1:9" x14ac:dyDescent="0.2">
      <c r="A6226" s="3"/>
      <c r="G6226" s="3"/>
      <c r="H6226" s="3"/>
      <c r="I6226" s="3"/>
    </row>
    <row r="6227" spans="1:9" x14ac:dyDescent="0.2">
      <c r="A6227" s="3"/>
      <c r="G6227" s="3"/>
      <c r="H6227" s="3"/>
      <c r="I6227" s="3"/>
    </row>
    <row r="6228" spans="1:9" x14ac:dyDescent="0.2">
      <c r="A6228" s="3"/>
      <c r="G6228" s="3"/>
      <c r="H6228" s="3"/>
      <c r="I6228" s="3"/>
    </row>
    <row r="6229" spans="1:9" x14ac:dyDescent="0.2">
      <c r="A6229" s="3"/>
      <c r="G6229" s="3"/>
      <c r="H6229" s="3"/>
      <c r="I6229" s="3"/>
    </row>
    <row r="6230" spans="1:9" x14ac:dyDescent="0.2">
      <c r="A6230" s="3"/>
      <c r="G6230" s="3"/>
      <c r="H6230" s="3"/>
      <c r="I6230" s="3"/>
    </row>
    <row r="6231" spans="1:9" x14ac:dyDescent="0.2">
      <c r="A6231" s="3"/>
      <c r="G6231" s="3"/>
      <c r="H6231" s="3"/>
      <c r="I6231" s="3"/>
    </row>
    <row r="6232" spans="1:9" x14ac:dyDescent="0.2">
      <c r="A6232" s="3"/>
      <c r="G6232" s="3"/>
      <c r="H6232" s="3"/>
      <c r="I6232" s="3"/>
    </row>
    <row r="6233" spans="1:9" x14ac:dyDescent="0.2">
      <c r="A6233" s="3"/>
      <c r="G6233" s="3"/>
      <c r="H6233" s="3"/>
      <c r="I6233" s="3"/>
    </row>
    <row r="6234" spans="1:9" x14ac:dyDescent="0.2">
      <c r="A6234" s="3"/>
      <c r="G6234" s="3"/>
      <c r="H6234" s="3"/>
      <c r="I6234" s="3"/>
    </row>
    <row r="6235" spans="1:9" x14ac:dyDescent="0.2">
      <c r="A6235" s="3"/>
      <c r="G6235" s="3"/>
      <c r="H6235" s="3"/>
      <c r="I6235" s="3"/>
    </row>
    <row r="6236" spans="1:9" x14ac:dyDescent="0.2">
      <c r="A6236" s="3"/>
      <c r="G6236" s="3"/>
      <c r="H6236" s="3"/>
      <c r="I6236" s="3"/>
    </row>
    <row r="6237" spans="1:9" x14ac:dyDescent="0.2">
      <c r="A6237" s="3"/>
      <c r="G6237" s="3"/>
      <c r="H6237" s="3"/>
      <c r="I6237" s="3"/>
    </row>
    <row r="6238" spans="1:9" x14ac:dyDescent="0.2">
      <c r="A6238" s="3"/>
      <c r="G6238" s="3"/>
      <c r="H6238" s="3"/>
      <c r="I6238" s="3"/>
    </row>
    <row r="6239" spans="1:9" x14ac:dyDescent="0.2">
      <c r="A6239" s="3"/>
      <c r="G6239" s="3"/>
      <c r="H6239" s="3"/>
      <c r="I6239" s="3"/>
    </row>
    <row r="6240" spans="1:9" x14ac:dyDescent="0.2">
      <c r="A6240" s="3"/>
      <c r="G6240" s="3"/>
      <c r="H6240" s="3"/>
      <c r="I6240" s="3"/>
    </row>
    <row r="6241" spans="1:9" x14ac:dyDescent="0.2">
      <c r="A6241" s="3"/>
      <c r="G6241" s="3"/>
      <c r="H6241" s="3"/>
      <c r="I6241" s="3"/>
    </row>
    <row r="6242" spans="1:9" x14ac:dyDescent="0.2">
      <c r="A6242" s="3"/>
      <c r="G6242" s="3"/>
      <c r="H6242" s="3"/>
      <c r="I6242" s="3"/>
    </row>
    <row r="6243" spans="1:9" x14ac:dyDescent="0.2">
      <c r="A6243" s="3"/>
      <c r="G6243" s="3"/>
      <c r="H6243" s="3"/>
      <c r="I6243" s="3"/>
    </row>
    <row r="6244" spans="1:9" x14ac:dyDescent="0.2">
      <c r="A6244" s="3"/>
      <c r="G6244" s="3"/>
      <c r="H6244" s="3"/>
      <c r="I6244" s="3"/>
    </row>
    <row r="6245" spans="1:9" x14ac:dyDescent="0.2">
      <c r="A6245" s="3"/>
      <c r="G6245" s="3"/>
      <c r="H6245" s="3"/>
      <c r="I6245" s="3"/>
    </row>
    <row r="6246" spans="1:9" x14ac:dyDescent="0.2">
      <c r="A6246" s="3"/>
      <c r="G6246" s="3"/>
      <c r="H6246" s="3"/>
      <c r="I6246" s="3"/>
    </row>
    <row r="6247" spans="1:9" x14ac:dyDescent="0.2">
      <c r="A6247" s="3"/>
      <c r="G6247" s="3"/>
      <c r="H6247" s="3"/>
      <c r="I6247" s="3"/>
    </row>
    <row r="6248" spans="1:9" x14ac:dyDescent="0.2">
      <c r="A6248" s="3"/>
      <c r="G6248" s="3"/>
      <c r="H6248" s="3"/>
      <c r="I6248" s="3"/>
    </row>
    <row r="6249" spans="1:9" x14ac:dyDescent="0.2">
      <c r="A6249" s="3"/>
      <c r="G6249" s="3"/>
      <c r="H6249" s="3"/>
      <c r="I6249" s="3"/>
    </row>
    <row r="6250" spans="1:9" x14ac:dyDescent="0.2">
      <c r="A6250" s="3"/>
      <c r="G6250" s="3"/>
      <c r="H6250" s="3"/>
      <c r="I6250" s="3"/>
    </row>
    <row r="6251" spans="1:9" x14ac:dyDescent="0.2">
      <c r="A6251" s="3"/>
      <c r="G6251" s="3"/>
      <c r="H6251" s="3"/>
      <c r="I6251" s="3"/>
    </row>
    <row r="6252" spans="1:9" x14ac:dyDescent="0.2">
      <c r="A6252" s="3"/>
      <c r="G6252" s="3"/>
      <c r="H6252" s="3"/>
      <c r="I6252" s="3"/>
    </row>
    <row r="6253" spans="1:9" x14ac:dyDescent="0.2">
      <c r="A6253" s="3"/>
      <c r="G6253" s="3"/>
      <c r="H6253" s="3"/>
      <c r="I6253" s="3"/>
    </row>
    <row r="6254" spans="1:9" x14ac:dyDescent="0.2">
      <c r="A6254" s="3"/>
      <c r="G6254" s="3"/>
      <c r="H6254" s="3"/>
      <c r="I6254" s="3"/>
    </row>
    <row r="6255" spans="1:9" x14ac:dyDescent="0.2">
      <c r="A6255" s="3"/>
      <c r="G6255" s="3"/>
      <c r="H6255" s="3"/>
      <c r="I6255" s="3"/>
    </row>
    <row r="6256" spans="1:9" x14ac:dyDescent="0.2">
      <c r="A6256" s="3"/>
      <c r="G6256" s="3"/>
      <c r="H6256" s="3"/>
      <c r="I6256" s="3"/>
    </row>
    <row r="6257" spans="1:9" x14ac:dyDescent="0.2">
      <c r="A6257" s="3"/>
      <c r="G6257" s="3"/>
      <c r="H6257" s="3"/>
      <c r="I6257" s="3"/>
    </row>
    <row r="6258" spans="1:9" x14ac:dyDescent="0.2">
      <c r="A6258" s="3"/>
      <c r="G6258" s="3"/>
      <c r="H6258" s="3"/>
      <c r="I6258" s="3"/>
    </row>
    <row r="6259" spans="1:9" x14ac:dyDescent="0.2">
      <c r="A6259" s="3"/>
      <c r="G6259" s="3"/>
      <c r="H6259" s="3"/>
      <c r="I6259" s="3"/>
    </row>
    <row r="6260" spans="1:9" x14ac:dyDescent="0.2">
      <c r="A6260" s="3"/>
      <c r="G6260" s="3"/>
      <c r="H6260" s="3"/>
      <c r="I6260" s="3"/>
    </row>
    <row r="6261" spans="1:9" x14ac:dyDescent="0.2">
      <c r="A6261" s="3"/>
      <c r="G6261" s="3"/>
      <c r="H6261" s="3"/>
      <c r="I6261" s="3"/>
    </row>
    <row r="6262" spans="1:9" x14ac:dyDescent="0.2">
      <c r="A6262" s="3"/>
      <c r="G6262" s="3"/>
      <c r="H6262" s="3"/>
      <c r="I6262" s="3"/>
    </row>
    <row r="6263" spans="1:9" x14ac:dyDescent="0.2">
      <c r="A6263" s="3"/>
      <c r="G6263" s="3"/>
      <c r="H6263" s="3"/>
      <c r="I6263" s="3"/>
    </row>
    <row r="6264" spans="1:9" x14ac:dyDescent="0.2">
      <c r="A6264" s="3"/>
      <c r="G6264" s="3"/>
      <c r="H6264" s="3"/>
      <c r="I6264" s="3"/>
    </row>
    <row r="6265" spans="1:9" x14ac:dyDescent="0.2">
      <c r="A6265" s="3"/>
      <c r="G6265" s="3"/>
      <c r="H6265" s="3"/>
      <c r="I6265" s="3"/>
    </row>
    <row r="6266" spans="1:9" x14ac:dyDescent="0.2">
      <c r="A6266" s="3"/>
      <c r="G6266" s="3"/>
      <c r="H6266" s="3"/>
      <c r="I6266" s="3"/>
    </row>
    <row r="6267" spans="1:9" x14ac:dyDescent="0.2">
      <c r="A6267" s="3"/>
      <c r="G6267" s="3"/>
      <c r="H6267" s="3"/>
      <c r="I6267" s="3"/>
    </row>
    <row r="6268" spans="1:9" x14ac:dyDescent="0.2">
      <c r="A6268" s="3"/>
      <c r="G6268" s="3"/>
      <c r="H6268" s="3"/>
      <c r="I6268" s="3"/>
    </row>
    <row r="6269" spans="1:9" x14ac:dyDescent="0.2">
      <c r="A6269" s="3"/>
      <c r="G6269" s="3"/>
      <c r="H6269" s="3"/>
      <c r="I6269" s="3"/>
    </row>
    <row r="6270" spans="1:9" x14ac:dyDescent="0.2">
      <c r="A6270" s="3"/>
      <c r="G6270" s="3"/>
      <c r="H6270" s="3"/>
      <c r="I6270" s="3"/>
    </row>
    <row r="6271" spans="1:9" x14ac:dyDescent="0.2">
      <c r="A6271" s="3"/>
      <c r="G6271" s="3"/>
      <c r="H6271" s="3"/>
      <c r="I6271" s="3"/>
    </row>
    <row r="6272" spans="1:9" x14ac:dyDescent="0.2">
      <c r="A6272" s="3"/>
      <c r="G6272" s="3"/>
      <c r="H6272" s="3"/>
      <c r="I6272" s="3"/>
    </row>
    <row r="6273" spans="1:9" x14ac:dyDescent="0.2">
      <c r="A6273" s="3"/>
      <c r="G6273" s="3"/>
      <c r="H6273" s="3"/>
      <c r="I6273" s="3"/>
    </row>
    <row r="6274" spans="1:9" x14ac:dyDescent="0.2">
      <c r="A6274" s="3"/>
      <c r="G6274" s="3"/>
      <c r="H6274" s="3"/>
      <c r="I6274" s="3"/>
    </row>
    <row r="6275" spans="1:9" x14ac:dyDescent="0.2">
      <c r="A6275" s="3"/>
      <c r="G6275" s="3"/>
      <c r="H6275" s="3"/>
      <c r="I6275" s="3"/>
    </row>
    <row r="6276" spans="1:9" x14ac:dyDescent="0.2">
      <c r="A6276" s="3"/>
      <c r="G6276" s="3"/>
      <c r="H6276" s="3"/>
      <c r="I6276" s="3"/>
    </row>
    <row r="6277" spans="1:9" x14ac:dyDescent="0.2">
      <c r="A6277" s="3"/>
      <c r="G6277" s="3"/>
      <c r="H6277" s="3"/>
      <c r="I6277" s="3"/>
    </row>
    <row r="6278" spans="1:9" x14ac:dyDescent="0.2">
      <c r="A6278" s="3"/>
      <c r="G6278" s="3"/>
      <c r="H6278" s="3"/>
      <c r="I6278" s="3"/>
    </row>
    <row r="6279" spans="1:9" x14ac:dyDescent="0.2">
      <c r="A6279" s="3"/>
      <c r="G6279" s="3"/>
      <c r="H6279" s="3"/>
      <c r="I6279" s="3"/>
    </row>
    <row r="6280" spans="1:9" x14ac:dyDescent="0.2">
      <c r="A6280" s="3"/>
      <c r="G6280" s="3"/>
      <c r="H6280" s="3"/>
      <c r="I6280" s="3"/>
    </row>
    <row r="6281" spans="1:9" x14ac:dyDescent="0.2">
      <c r="A6281" s="3"/>
      <c r="G6281" s="3"/>
      <c r="H6281" s="3"/>
      <c r="I6281" s="3"/>
    </row>
    <row r="6282" spans="1:9" x14ac:dyDescent="0.2">
      <c r="A6282" s="3"/>
      <c r="G6282" s="3"/>
      <c r="H6282" s="3"/>
      <c r="I6282" s="3"/>
    </row>
    <row r="6283" spans="1:9" x14ac:dyDescent="0.2">
      <c r="A6283" s="3"/>
      <c r="G6283" s="3"/>
      <c r="H6283" s="3"/>
      <c r="I6283" s="3"/>
    </row>
    <row r="6284" spans="1:9" x14ac:dyDescent="0.2">
      <c r="A6284" s="3"/>
      <c r="G6284" s="3"/>
      <c r="H6284" s="3"/>
      <c r="I6284" s="3"/>
    </row>
    <row r="6285" spans="1:9" x14ac:dyDescent="0.2">
      <c r="A6285" s="3"/>
      <c r="G6285" s="3"/>
      <c r="H6285" s="3"/>
      <c r="I6285" s="3"/>
    </row>
    <row r="6286" spans="1:9" x14ac:dyDescent="0.2">
      <c r="A6286" s="3"/>
      <c r="G6286" s="3"/>
      <c r="H6286" s="3"/>
      <c r="I6286" s="3"/>
    </row>
    <row r="6287" spans="1:9" x14ac:dyDescent="0.2">
      <c r="A6287" s="3"/>
      <c r="G6287" s="3"/>
      <c r="H6287" s="3"/>
      <c r="I6287" s="3"/>
    </row>
    <row r="6288" spans="1:9" x14ac:dyDescent="0.2">
      <c r="A6288" s="3"/>
      <c r="G6288" s="3"/>
      <c r="H6288" s="3"/>
      <c r="I6288" s="3"/>
    </row>
    <row r="6289" spans="1:9" x14ac:dyDescent="0.2">
      <c r="A6289" s="3"/>
      <c r="G6289" s="3"/>
      <c r="H6289" s="3"/>
      <c r="I6289" s="3"/>
    </row>
    <row r="6290" spans="1:9" x14ac:dyDescent="0.2">
      <c r="A6290" s="3"/>
      <c r="G6290" s="3"/>
      <c r="H6290" s="3"/>
      <c r="I6290" s="3"/>
    </row>
    <row r="6291" spans="1:9" x14ac:dyDescent="0.2">
      <c r="A6291" s="3"/>
      <c r="G6291" s="3"/>
      <c r="H6291" s="3"/>
      <c r="I6291" s="3"/>
    </row>
    <row r="6292" spans="1:9" x14ac:dyDescent="0.2">
      <c r="A6292" s="3"/>
      <c r="G6292" s="3"/>
      <c r="H6292" s="3"/>
      <c r="I6292" s="3"/>
    </row>
    <row r="6293" spans="1:9" x14ac:dyDescent="0.2">
      <c r="A6293" s="3"/>
      <c r="G6293" s="3"/>
      <c r="H6293" s="3"/>
      <c r="I6293" s="3"/>
    </row>
    <row r="6294" spans="1:9" x14ac:dyDescent="0.2">
      <c r="A6294" s="3"/>
      <c r="G6294" s="3"/>
      <c r="H6294" s="3"/>
      <c r="I6294" s="3"/>
    </row>
    <row r="6295" spans="1:9" x14ac:dyDescent="0.2">
      <c r="A6295" s="3"/>
      <c r="G6295" s="3"/>
      <c r="H6295" s="3"/>
      <c r="I6295" s="3"/>
    </row>
    <row r="6296" spans="1:9" x14ac:dyDescent="0.2">
      <c r="A6296" s="3"/>
      <c r="G6296" s="3"/>
      <c r="H6296" s="3"/>
      <c r="I6296" s="3"/>
    </row>
    <row r="6297" spans="1:9" x14ac:dyDescent="0.2">
      <c r="A6297" s="3"/>
      <c r="G6297" s="3"/>
      <c r="H6297" s="3"/>
      <c r="I6297" s="3"/>
    </row>
    <row r="6298" spans="1:9" x14ac:dyDescent="0.2">
      <c r="A6298" s="3"/>
      <c r="G6298" s="3"/>
      <c r="H6298" s="3"/>
      <c r="I6298" s="3"/>
    </row>
    <row r="6299" spans="1:9" x14ac:dyDescent="0.2">
      <c r="A6299" s="3"/>
      <c r="G6299" s="3"/>
      <c r="H6299" s="3"/>
      <c r="I6299" s="3"/>
    </row>
    <row r="6300" spans="1:9" x14ac:dyDescent="0.2">
      <c r="A6300" s="3"/>
      <c r="G6300" s="3"/>
      <c r="H6300" s="3"/>
      <c r="I6300" s="3"/>
    </row>
    <row r="6301" spans="1:9" x14ac:dyDescent="0.2">
      <c r="A6301" s="3"/>
      <c r="G6301" s="3"/>
      <c r="H6301" s="3"/>
      <c r="I6301" s="3"/>
    </row>
    <row r="6302" spans="1:9" x14ac:dyDescent="0.2">
      <c r="A6302" s="3"/>
      <c r="G6302" s="3"/>
      <c r="H6302" s="3"/>
      <c r="I6302" s="3"/>
    </row>
    <row r="6303" spans="1:9" x14ac:dyDescent="0.2">
      <c r="A6303" s="3"/>
      <c r="G6303" s="3"/>
      <c r="H6303" s="3"/>
      <c r="I6303" s="3"/>
    </row>
    <row r="6304" spans="1:9" x14ac:dyDescent="0.2">
      <c r="A6304" s="3"/>
      <c r="G6304" s="3"/>
      <c r="H6304" s="3"/>
      <c r="I6304" s="3"/>
    </row>
    <row r="6305" spans="1:9" x14ac:dyDescent="0.2">
      <c r="A6305" s="3"/>
      <c r="G6305" s="3"/>
      <c r="H6305" s="3"/>
      <c r="I6305" s="3"/>
    </row>
    <row r="6306" spans="1:9" x14ac:dyDescent="0.2">
      <c r="A6306" s="3"/>
      <c r="G6306" s="3"/>
      <c r="H6306" s="3"/>
      <c r="I6306" s="3"/>
    </row>
    <row r="6307" spans="1:9" x14ac:dyDescent="0.2">
      <c r="A6307" s="3"/>
      <c r="G6307" s="3"/>
      <c r="H6307" s="3"/>
      <c r="I6307" s="3"/>
    </row>
    <row r="6308" spans="1:9" x14ac:dyDescent="0.2">
      <c r="A6308" s="3"/>
      <c r="G6308" s="3"/>
      <c r="H6308" s="3"/>
      <c r="I6308" s="3"/>
    </row>
    <row r="6309" spans="1:9" x14ac:dyDescent="0.2">
      <c r="A6309" s="3"/>
      <c r="G6309" s="3"/>
      <c r="H6309" s="3"/>
      <c r="I6309" s="3"/>
    </row>
    <row r="6310" spans="1:9" x14ac:dyDescent="0.2">
      <c r="A6310" s="3"/>
      <c r="G6310" s="3"/>
      <c r="H6310" s="3"/>
      <c r="I6310" s="3"/>
    </row>
    <row r="6311" spans="1:9" x14ac:dyDescent="0.2">
      <c r="A6311" s="3"/>
      <c r="G6311" s="3"/>
      <c r="H6311" s="3"/>
      <c r="I6311" s="3"/>
    </row>
    <row r="6312" spans="1:9" x14ac:dyDescent="0.2">
      <c r="A6312" s="3"/>
      <c r="G6312" s="3"/>
      <c r="H6312" s="3"/>
      <c r="I6312" s="3"/>
    </row>
    <row r="6313" spans="1:9" x14ac:dyDescent="0.2">
      <c r="A6313" s="3"/>
      <c r="G6313" s="3"/>
      <c r="H6313" s="3"/>
      <c r="I6313" s="3"/>
    </row>
    <row r="6314" spans="1:9" x14ac:dyDescent="0.2">
      <c r="A6314" s="3"/>
      <c r="G6314" s="3"/>
      <c r="H6314" s="3"/>
      <c r="I6314" s="3"/>
    </row>
    <row r="6315" spans="1:9" x14ac:dyDescent="0.2">
      <c r="A6315" s="3"/>
      <c r="G6315" s="3"/>
      <c r="H6315" s="3"/>
      <c r="I6315" s="3"/>
    </row>
    <row r="6316" spans="1:9" x14ac:dyDescent="0.2">
      <c r="A6316" s="3"/>
      <c r="G6316" s="3"/>
      <c r="H6316" s="3"/>
      <c r="I6316" s="3"/>
    </row>
    <row r="6317" spans="1:9" x14ac:dyDescent="0.2">
      <c r="A6317" s="3"/>
      <c r="G6317" s="3"/>
      <c r="H6317" s="3"/>
      <c r="I6317" s="3"/>
    </row>
    <row r="6318" spans="1:9" x14ac:dyDescent="0.2">
      <c r="A6318" s="3"/>
      <c r="G6318" s="3"/>
      <c r="H6318" s="3"/>
      <c r="I6318" s="3"/>
    </row>
    <row r="6319" spans="1:9" x14ac:dyDescent="0.2">
      <c r="A6319" s="3"/>
      <c r="G6319" s="3"/>
      <c r="H6319" s="3"/>
      <c r="I6319" s="3"/>
    </row>
    <row r="6320" spans="1:9" x14ac:dyDescent="0.2">
      <c r="A6320" s="3"/>
      <c r="G6320" s="3"/>
      <c r="H6320" s="3"/>
      <c r="I6320" s="3"/>
    </row>
    <row r="6321" spans="1:9" x14ac:dyDescent="0.2">
      <c r="A6321" s="3"/>
      <c r="G6321" s="3"/>
      <c r="H6321" s="3"/>
      <c r="I6321" s="3"/>
    </row>
    <row r="6322" spans="1:9" x14ac:dyDescent="0.2">
      <c r="A6322" s="3"/>
      <c r="G6322" s="3"/>
      <c r="H6322" s="3"/>
      <c r="I6322" s="3"/>
    </row>
    <row r="6323" spans="1:9" x14ac:dyDescent="0.2">
      <c r="A6323" s="3"/>
      <c r="G6323" s="3"/>
      <c r="H6323" s="3"/>
      <c r="I6323" s="3"/>
    </row>
    <row r="6324" spans="1:9" x14ac:dyDescent="0.2">
      <c r="A6324" s="3"/>
      <c r="G6324" s="3"/>
      <c r="H6324" s="3"/>
      <c r="I6324" s="3"/>
    </row>
    <row r="6325" spans="1:9" x14ac:dyDescent="0.2">
      <c r="A6325" s="3"/>
      <c r="G6325" s="3"/>
      <c r="H6325" s="3"/>
      <c r="I6325" s="3"/>
    </row>
    <row r="6326" spans="1:9" x14ac:dyDescent="0.2">
      <c r="A6326" s="3"/>
      <c r="G6326" s="3"/>
      <c r="H6326" s="3"/>
      <c r="I6326" s="3"/>
    </row>
    <row r="6327" spans="1:9" x14ac:dyDescent="0.2">
      <c r="A6327" s="3"/>
      <c r="G6327" s="3"/>
      <c r="H6327" s="3"/>
      <c r="I6327" s="3"/>
    </row>
    <row r="6328" spans="1:9" x14ac:dyDescent="0.2">
      <c r="A6328" s="3"/>
      <c r="G6328" s="3"/>
      <c r="H6328" s="3"/>
      <c r="I6328" s="3"/>
    </row>
    <row r="6329" spans="1:9" x14ac:dyDescent="0.2">
      <c r="A6329" s="3"/>
      <c r="G6329" s="3"/>
      <c r="H6329" s="3"/>
      <c r="I6329" s="3"/>
    </row>
    <row r="6330" spans="1:9" x14ac:dyDescent="0.2">
      <c r="A6330" s="3"/>
      <c r="G6330" s="3"/>
      <c r="H6330" s="3"/>
      <c r="I6330" s="3"/>
    </row>
    <row r="6331" spans="1:9" x14ac:dyDescent="0.2">
      <c r="A6331" s="3"/>
      <c r="G6331" s="3"/>
      <c r="H6331" s="3"/>
      <c r="I6331" s="3"/>
    </row>
    <row r="6332" spans="1:9" x14ac:dyDescent="0.2">
      <c r="A6332" s="3"/>
      <c r="G6332" s="3"/>
      <c r="H6332" s="3"/>
      <c r="I6332" s="3"/>
    </row>
    <row r="6333" spans="1:9" x14ac:dyDescent="0.2">
      <c r="A6333" s="3"/>
      <c r="G6333" s="3"/>
      <c r="H6333" s="3"/>
      <c r="I6333" s="3"/>
    </row>
    <row r="6334" spans="1:9" x14ac:dyDescent="0.2">
      <c r="A6334" s="3"/>
      <c r="G6334" s="3"/>
      <c r="H6334" s="3"/>
      <c r="I6334" s="3"/>
    </row>
    <row r="6335" spans="1:9" x14ac:dyDescent="0.2">
      <c r="A6335" s="3"/>
      <c r="G6335" s="3"/>
      <c r="H6335" s="3"/>
      <c r="I6335" s="3"/>
    </row>
    <row r="6336" spans="1:9" x14ac:dyDescent="0.2">
      <c r="A6336" s="3"/>
      <c r="G6336" s="3"/>
      <c r="H6336" s="3"/>
      <c r="I6336" s="3"/>
    </row>
    <row r="6337" spans="1:9" x14ac:dyDescent="0.2">
      <c r="A6337" s="3"/>
      <c r="G6337" s="3"/>
      <c r="H6337" s="3"/>
      <c r="I6337" s="3"/>
    </row>
    <row r="6338" spans="1:9" x14ac:dyDescent="0.2">
      <c r="A6338" s="3"/>
      <c r="G6338" s="3"/>
      <c r="H6338" s="3"/>
      <c r="I6338" s="3"/>
    </row>
    <row r="6339" spans="1:9" x14ac:dyDescent="0.2">
      <c r="A6339" s="3"/>
      <c r="G6339" s="3"/>
      <c r="H6339" s="3"/>
      <c r="I6339" s="3"/>
    </row>
    <row r="6340" spans="1:9" x14ac:dyDescent="0.2">
      <c r="A6340" s="3"/>
      <c r="G6340" s="3"/>
      <c r="H6340" s="3"/>
      <c r="I6340" s="3"/>
    </row>
    <row r="6341" spans="1:9" x14ac:dyDescent="0.2">
      <c r="A6341" s="3"/>
      <c r="G6341" s="3"/>
      <c r="H6341" s="3"/>
      <c r="I6341" s="3"/>
    </row>
    <row r="6342" spans="1:9" x14ac:dyDescent="0.2">
      <c r="A6342" s="3"/>
      <c r="G6342" s="3"/>
      <c r="H6342" s="3"/>
      <c r="I6342" s="3"/>
    </row>
    <row r="6343" spans="1:9" x14ac:dyDescent="0.2">
      <c r="A6343" s="3"/>
      <c r="G6343" s="3"/>
      <c r="H6343" s="3"/>
      <c r="I6343" s="3"/>
    </row>
    <row r="6344" spans="1:9" x14ac:dyDescent="0.2">
      <c r="A6344" s="3"/>
      <c r="G6344" s="3"/>
      <c r="H6344" s="3"/>
      <c r="I6344" s="3"/>
    </row>
    <row r="6345" spans="1:9" x14ac:dyDescent="0.2">
      <c r="A6345" s="3"/>
      <c r="G6345" s="3"/>
      <c r="H6345" s="3"/>
      <c r="I6345" s="3"/>
    </row>
    <row r="6346" spans="1:9" x14ac:dyDescent="0.2">
      <c r="A6346" s="3"/>
      <c r="G6346" s="3"/>
      <c r="H6346" s="3"/>
      <c r="I6346" s="3"/>
    </row>
    <row r="6347" spans="1:9" x14ac:dyDescent="0.2">
      <c r="A6347" s="3"/>
      <c r="G6347" s="3"/>
      <c r="H6347" s="3"/>
      <c r="I6347" s="3"/>
    </row>
    <row r="6348" spans="1:9" x14ac:dyDescent="0.2">
      <c r="A6348" s="3"/>
      <c r="G6348" s="3"/>
      <c r="H6348" s="3"/>
      <c r="I6348" s="3"/>
    </row>
    <row r="6349" spans="1:9" x14ac:dyDescent="0.2">
      <c r="A6349" s="3"/>
      <c r="G6349" s="3"/>
      <c r="H6349" s="3"/>
      <c r="I6349" s="3"/>
    </row>
    <row r="6350" spans="1:9" x14ac:dyDescent="0.2">
      <c r="A6350" s="3"/>
      <c r="G6350" s="3"/>
      <c r="H6350" s="3"/>
      <c r="I6350" s="3"/>
    </row>
    <row r="6351" spans="1:9" x14ac:dyDescent="0.2">
      <c r="A6351" s="3"/>
      <c r="G6351" s="3"/>
      <c r="H6351" s="3"/>
      <c r="I6351" s="3"/>
    </row>
    <row r="6352" spans="1:9" x14ac:dyDescent="0.2">
      <c r="A6352" s="3"/>
      <c r="G6352" s="3"/>
      <c r="H6352" s="3"/>
      <c r="I6352" s="3"/>
    </row>
    <row r="6353" spans="1:9" x14ac:dyDescent="0.2">
      <c r="A6353" s="3"/>
      <c r="G6353" s="3"/>
      <c r="H6353" s="3"/>
      <c r="I6353" s="3"/>
    </row>
    <row r="6354" spans="1:9" x14ac:dyDescent="0.2">
      <c r="A6354" s="3"/>
      <c r="G6354" s="3"/>
      <c r="H6354" s="3"/>
      <c r="I6354" s="3"/>
    </row>
    <row r="6355" spans="1:9" x14ac:dyDescent="0.2">
      <c r="A6355" s="3"/>
      <c r="G6355" s="3"/>
      <c r="H6355" s="3"/>
      <c r="I6355" s="3"/>
    </row>
    <row r="6356" spans="1:9" x14ac:dyDescent="0.2">
      <c r="A6356" s="3"/>
      <c r="G6356" s="3"/>
      <c r="H6356" s="3"/>
      <c r="I6356" s="3"/>
    </row>
    <row r="6357" spans="1:9" x14ac:dyDescent="0.2">
      <c r="A6357" s="3"/>
      <c r="G6357" s="3"/>
      <c r="H6357" s="3"/>
      <c r="I6357" s="3"/>
    </row>
    <row r="6358" spans="1:9" x14ac:dyDescent="0.2">
      <c r="A6358" s="3"/>
      <c r="G6358" s="3"/>
      <c r="H6358" s="3"/>
      <c r="I6358" s="3"/>
    </row>
    <row r="6359" spans="1:9" x14ac:dyDescent="0.2">
      <c r="A6359" s="3"/>
      <c r="G6359" s="3"/>
      <c r="H6359" s="3"/>
      <c r="I6359" s="3"/>
    </row>
    <row r="6360" spans="1:9" x14ac:dyDescent="0.2">
      <c r="A6360" s="3"/>
      <c r="G6360" s="3"/>
      <c r="H6360" s="3"/>
      <c r="I6360" s="3"/>
    </row>
    <row r="6361" spans="1:9" x14ac:dyDescent="0.2">
      <c r="A6361" s="3"/>
      <c r="G6361" s="3"/>
      <c r="H6361" s="3"/>
      <c r="I6361" s="3"/>
    </row>
    <row r="6362" spans="1:9" x14ac:dyDescent="0.2">
      <c r="A6362" s="3"/>
      <c r="G6362" s="3"/>
      <c r="H6362" s="3"/>
      <c r="I6362" s="3"/>
    </row>
    <row r="6363" spans="1:9" x14ac:dyDescent="0.2">
      <c r="A6363" s="3"/>
      <c r="G6363" s="3"/>
      <c r="H6363" s="3"/>
      <c r="I6363" s="3"/>
    </row>
    <row r="6364" spans="1:9" x14ac:dyDescent="0.2">
      <c r="A6364" s="3"/>
      <c r="G6364" s="3"/>
      <c r="H6364" s="3"/>
      <c r="I6364" s="3"/>
    </row>
    <row r="6365" spans="1:9" x14ac:dyDescent="0.2">
      <c r="A6365" s="3"/>
      <c r="G6365" s="3"/>
      <c r="H6365" s="3"/>
      <c r="I6365" s="3"/>
    </row>
    <row r="6366" spans="1:9" x14ac:dyDescent="0.2">
      <c r="A6366" s="3"/>
      <c r="G6366" s="3"/>
      <c r="H6366" s="3"/>
      <c r="I6366" s="3"/>
    </row>
    <row r="6367" spans="1:9" x14ac:dyDescent="0.2">
      <c r="A6367" s="3"/>
      <c r="G6367" s="3"/>
      <c r="H6367" s="3"/>
      <c r="I6367" s="3"/>
    </row>
    <row r="6368" spans="1:9" x14ac:dyDescent="0.2">
      <c r="A6368" s="3"/>
      <c r="G6368" s="3"/>
      <c r="H6368" s="3"/>
      <c r="I6368" s="3"/>
    </row>
    <row r="6369" spans="1:9" x14ac:dyDescent="0.2">
      <c r="A6369" s="3"/>
      <c r="G6369" s="3"/>
      <c r="H6369" s="3"/>
      <c r="I6369" s="3"/>
    </row>
    <row r="6370" spans="1:9" x14ac:dyDescent="0.2">
      <c r="A6370" s="3"/>
      <c r="G6370" s="3"/>
      <c r="H6370" s="3"/>
      <c r="I6370" s="3"/>
    </row>
    <row r="6371" spans="1:9" x14ac:dyDescent="0.2">
      <c r="A6371" s="3"/>
      <c r="G6371" s="3"/>
      <c r="H6371" s="3"/>
      <c r="I6371" s="3"/>
    </row>
    <row r="6372" spans="1:9" x14ac:dyDescent="0.2">
      <c r="A6372" s="3"/>
      <c r="G6372" s="3"/>
      <c r="H6372" s="3"/>
      <c r="I6372" s="3"/>
    </row>
    <row r="6373" spans="1:9" x14ac:dyDescent="0.2">
      <c r="A6373" s="3"/>
      <c r="G6373" s="3"/>
      <c r="H6373" s="3"/>
      <c r="I6373" s="3"/>
    </row>
    <row r="6374" spans="1:9" x14ac:dyDescent="0.2">
      <c r="A6374" s="3"/>
      <c r="G6374" s="3"/>
      <c r="H6374" s="3"/>
      <c r="I6374" s="3"/>
    </row>
    <row r="6375" spans="1:9" x14ac:dyDescent="0.2">
      <c r="A6375" s="3"/>
      <c r="G6375" s="3"/>
      <c r="H6375" s="3"/>
      <c r="I6375" s="3"/>
    </row>
    <row r="6376" spans="1:9" x14ac:dyDescent="0.2">
      <c r="A6376" s="3"/>
      <c r="G6376" s="3"/>
      <c r="H6376" s="3"/>
      <c r="I6376" s="3"/>
    </row>
    <row r="6377" spans="1:9" x14ac:dyDescent="0.2">
      <c r="A6377" s="3"/>
      <c r="G6377" s="3"/>
      <c r="H6377" s="3"/>
      <c r="I6377" s="3"/>
    </row>
    <row r="6378" spans="1:9" x14ac:dyDescent="0.2">
      <c r="A6378" s="3"/>
      <c r="G6378" s="3"/>
      <c r="H6378" s="3"/>
      <c r="I6378" s="3"/>
    </row>
    <row r="6379" spans="1:9" x14ac:dyDescent="0.2">
      <c r="A6379" s="3"/>
      <c r="G6379" s="3"/>
      <c r="H6379" s="3"/>
      <c r="I6379" s="3"/>
    </row>
    <row r="6380" spans="1:9" x14ac:dyDescent="0.2">
      <c r="A6380" s="3"/>
      <c r="G6380" s="3"/>
      <c r="H6380" s="3"/>
      <c r="I6380" s="3"/>
    </row>
    <row r="6381" spans="1:9" x14ac:dyDescent="0.2">
      <c r="A6381" s="3"/>
      <c r="G6381" s="3"/>
      <c r="H6381" s="3"/>
      <c r="I6381" s="3"/>
    </row>
    <row r="6382" spans="1:9" x14ac:dyDescent="0.2">
      <c r="A6382" s="3"/>
      <c r="G6382" s="3"/>
      <c r="H6382" s="3"/>
      <c r="I6382" s="3"/>
    </row>
    <row r="6383" spans="1:9" x14ac:dyDescent="0.2">
      <c r="A6383" s="3"/>
      <c r="G6383" s="3"/>
      <c r="H6383" s="3"/>
      <c r="I6383" s="3"/>
    </row>
    <row r="6384" spans="1:9" x14ac:dyDescent="0.2">
      <c r="A6384" s="3"/>
      <c r="G6384" s="3"/>
      <c r="H6384" s="3"/>
      <c r="I6384" s="3"/>
    </row>
    <row r="6385" spans="1:9" x14ac:dyDescent="0.2">
      <c r="A6385" s="3"/>
      <c r="G6385" s="3"/>
      <c r="H6385" s="3"/>
      <c r="I6385" s="3"/>
    </row>
    <row r="6386" spans="1:9" x14ac:dyDescent="0.2">
      <c r="A6386" s="3"/>
      <c r="G6386" s="3"/>
      <c r="H6386" s="3"/>
      <c r="I6386" s="3"/>
    </row>
    <row r="6387" spans="1:9" x14ac:dyDescent="0.2">
      <c r="A6387" s="3"/>
      <c r="G6387" s="3"/>
      <c r="H6387" s="3"/>
      <c r="I6387" s="3"/>
    </row>
    <row r="6388" spans="1:9" x14ac:dyDescent="0.2">
      <c r="A6388" s="3"/>
      <c r="G6388" s="3"/>
      <c r="H6388" s="3"/>
      <c r="I6388" s="3"/>
    </row>
    <row r="6389" spans="1:9" x14ac:dyDescent="0.2">
      <c r="A6389" s="3"/>
      <c r="G6389" s="3"/>
      <c r="H6389" s="3"/>
      <c r="I6389" s="3"/>
    </row>
    <row r="6390" spans="1:9" x14ac:dyDescent="0.2">
      <c r="A6390" s="3"/>
      <c r="G6390" s="3"/>
      <c r="H6390" s="3"/>
      <c r="I6390" s="3"/>
    </row>
    <row r="6391" spans="1:9" x14ac:dyDescent="0.2">
      <c r="A6391" s="3"/>
      <c r="G6391" s="3"/>
      <c r="H6391" s="3"/>
      <c r="I6391" s="3"/>
    </row>
    <row r="6392" spans="1:9" x14ac:dyDescent="0.2">
      <c r="A6392" s="3"/>
      <c r="G6392" s="3"/>
      <c r="H6392" s="3"/>
      <c r="I6392" s="3"/>
    </row>
    <row r="6393" spans="1:9" x14ac:dyDescent="0.2">
      <c r="A6393" s="3"/>
      <c r="G6393" s="3"/>
      <c r="H6393" s="3"/>
      <c r="I6393" s="3"/>
    </row>
    <row r="6394" spans="1:9" x14ac:dyDescent="0.2">
      <c r="A6394" s="3"/>
      <c r="G6394" s="3"/>
      <c r="H6394" s="3"/>
      <c r="I6394" s="3"/>
    </row>
    <row r="6395" spans="1:9" x14ac:dyDescent="0.2">
      <c r="A6395" s="3"/>
      <c r="G6395" s="3"/>
      <c r="H6395" s="3"/>
      <c r="I6395" s="3"/>
    </row>
    <row r="6396" spans="1:9" x14ac:dyDescent="0.2">
      <c r="A6396" s="3"/>
      <c r="G6396" s="3"/>
      <c r="H6396" s="3"/>
      <c r="I6396" s="3"/>
    </row>
    <row r="6397" spans="1:9" x14ac:dyDescent="0.2">
      <c r="A6397" s="3"/>
      <c r="G6397" s="3"/>
      <c r="H6397" s="3"/>
      <c r="I6397" s="3"/>
    </row>
    <row r="6398" spans="1:9" x14ac:dyDescent="0.2">
      <c r="A6398" s="3"/>
      <c r="G6398" s="3"/>
      <c r="H6398" s="3"/>
      <c r="I6398" s="3"/>
    </row>
    <row r="6399" spans="1:9" x14ac:dyDescent="0.2">
      <c r="A6399" s="3"/>
      <c r="G6399" s="3"/>
      <c r="H6399" s="3"/>
      <c r="I6399" s="3"/>
    </row>
    <row r="6400" spans="1:9" x14ac:dyDescent="0.2">
      <c r="A6400" s="3"/>
      <c r="G6400" s="3"/>
      <c r="H6400" s="3"/>
      <c r="I6400" s="3"/>
    </row>
    <row r="6401" spans="1:9" x14ac:dyDescent="0.2">
      <c r="A6401" s="3"/>
      <c r="G6401" s="3"/>
      <c r="H6401" s="3"/>
      <c r="I6401" s="3"/>
    </row>
    <row r="6402" spans="1:9" x14ac:dyDescent="0.2">
      <c r="A6402" s="3"/>
      <c r="G6402" s="3"/>
      <c r="H6402" s="3"/>
      <c r="I6402" s="3"/>
    </row>
    <row r="6403" spans="1:9" x14ac:dyDescent="0.2">
      <c r="A6403" s="3"/>
      <c r="G6403" s="3"/>
      <c r="H6403" s="3"/>
      <c r="I6403" s="3"/>
    </row>
    <row r="6404" spans="1:9" x14ac:dyDescent="0.2">
      <c r="A6404" s="3"/>
      <c r="G6404" s="3"/>
      <c r="H6404" s="3"/>
      <c r="I6404" s="3"/>
    </row>
    <row r="6405" spans="1:9" x14ac:dyDescent="0.2">
      <c r="A6405" s="3"/>
      <c r="G6405" s="3"/>
      <c r="H6405" s="3"/>
      <c r="I6405" s="3"/>
    </row>
    <row r="6406" spans="1:9" x14ac:dyDescent="0.2">
      <c r="A6406" s="3"/>
      <c r="G6406" s="3"/>
      <c r="H6406" s="3"/>
      <c r="I6406" s="3"/>
    </row>
    <row r="6407" spans="1:9" x14ac:dyDescent="0.2">
      <c r="A6407" s="3"/>
      <c r="G6407" s="3"/>
      <c r="H6407" s="3"/>
      <c r="I6407" s="3"/>
    </row>
    <row r="6408" spans="1:9" x14ac:dyDescent="0.2">
      <c r="A6408" s="3"/>
      <c r="G6408" s="3"/>
      <c r="H6408" s="3"/>
      <c r="I6408" s="3"/>
    </row>
    <row r="6409" spans="1:9" x14ac:dyDescent="0.2">
      <c r="A6409" s="3"/>
      <c r="G6409" s="3"/>
      <c r="H6409" s="3"/>
      <c r="I6409" s="3"/>
    </row>
    <row r="6410" spans="1:9" x14ac:dyDescent="0.2">
      <c r="A6410" s="3"/>
      <c r="G6410" s="3"/>
      <c r="H6410" s="3"/>
      <c r="I6410" s="3"/>
    </row>
    <row r="6411" spans="1:9" x14ac:dyDescent="0.2">
      <c r="A6411" s="3"/>
      <c r="G6411" s="3"/>
      <c r="H6411" s="3"/>
      <c r="I6411" s="3"/>
    </row>
    <row r="6412" spans="1:9" x14ac:dyDescent="0.2">
      <c r="A6412" s="3"/>
      <c r="G6412" s="3"/>
      <c r="H6412" s="3"/>
      <c r="I6412" s="3"/>
    </row>
    <row r="6413" spans="1:9" x14ac:dyDescent="0.2">
      <c r="A6413" s="3"/>
      <c r="G6413" s="3"/>
      <c r="H6413" s="3"/>
      <c r="I6413" s="3"/>
    </row>
    <row r="6414" spans="1:9" x14ac:dyDescent="0.2">
      <c r="A6414" s="3"/>
      <c r="G6414" s="3"/>
      <c r="H6414" s="3"/>
      <c r="I6414" s="3"/>
    </row>
    <row r="6415" spans="1:9" x14ac:dyDescent="0.2">
      <c r="A6415" s="3"/>
      <c r="G6415" s="3"/>
      <c r="H6415" s="3"/>
      <c r="I6415" s="3"/>
    </row>
    <row r="6416" spans="1:9" x14ac:dyDescent="0.2">
      <c r="A6416" s="3"/>
      <c r="G6416" s="3"/>
      <c r="H6416" s="3"/>
      <c r="I6416" s="3"/>
    </row>
    <row r="6417" spans="1:9" x14ac:dyDescent="0.2">
      <c r="A6417" s="3"/>
      <c r="G6417" s="3"/>
      <c r="H6417" s="3"/>
      <c r="I6417" s="3"/>
    </row>
    <row r="6418" spans="1:9" x14ac:dyDescent="0.2">
      <c r="A6418" s="3"/>
      <c r="G6418" s="3"/>
      <c r="H6418" s="3"/>
      <c r="I6418" s="3"/>
    </row>
    <row r="6419" spans="1:9" x14ac:dyDescent="0.2">
      <c r="A6419" s="3"/>
      <c r="G6419" s="3"/>
      <c r="H6419" s="3"/>
      <c r="I6419" s="3"/>
    </row>
    <row r="6420" spans="1:9" x14ac:dyDescent="0.2">
      <c r="A6420" s="3"/>
      <c r="G6420" s="3"/>
      <c r="H6420" s="3"/>
      <c r="I6420" s="3"/>
    </row>
    <row r="6421" spans="1:9" x14ac:dyDescent="0.2">
      <c r="A6421" s="3"/>
      <c r="G6421" s="3"/>
      <c r="H6421" s="3"/>
      <c r="I6421" s="3"/>
    </row>
    <row r="6422" spans="1:9" x14ac:dyDescent="0.2">
      <c r="A6422" s="3"/>
      <c r="G6422" s="3"/>
      <c r="H6422" s="3"/>
      <c r="I6422" s="3"/>
    </row>
    <row r="6423" spans="1:9" x14ac:dyDescent="0.2">
      <c r="A6423" s="3"/>
      <c r="G6423" s="3"/>
      <c r="H6423" s="3"/>
      <c r="I6423" s="3"/>
    </row>
    <row r="6424" spans="1:9" x14ac:dyDescent="0.2">
      <c r="A6424" s="3"/>
      <c r="G6424" s="3"/>
      <c r="H6424" s="3"/>
      <c r="I6424" s="3"/>
    </row>
    <row r="6425" spans="1:9" x14ac:dyDescent="0.2">
      <c r="A6425" s="3"/>
      <c r="G6425" s="3"/>
      <c r="H6425" s="3"/>
      <c r="I6425" s="3"/>
    </row>
    <row r="6426" spans="1:9" x14ac:dyDescent="0.2">
      <c r="A6426" s="3"/>
      <c r="G6426" s="3"/>
      <c r="H6426" s="3"/>
      <c r="I6426" s="3"/>
    </row>
    <row r="6427" spans="1:9" x14ac:dyDescent="0.2">
      <c r="A6427" s="3"/>
      <c r="G6427" s="3"/>
      <c r="H6427" s="3"/>
      <c r="I6427" s="3"/>
    </row>
    <row r="6428" spans="1:9" x14ac:dyDescent="0.2">
      <c r="A6428" s="3"/>
      <c r="G6428" s="3"/>
      <c r="H6428" s="3"/>
      <c r="I6428" s="3"/>
    </row>
    <row r="6429" spans="1:9" x14ac:dyDescent="0.2">
      <c r="A6429" s="3"/>
      <c r="G6429" s="3"/>
      <c r="H6429" s="3"/>
      <c r="I6429" s="3"/>
    </row>
    <row r="6430" spans="1:9" x14ac:dyDescent="0.2">
      <c r="A6430" s="3"/>
      <c r="G6430" s="3"/>
      <c r="H6430" s="3"/>
      <c r="I6430" s="3"/>
    </row>
    <row r="6431" spans="1:9" x14ac:dyDescent="0.2">
      <c r="A6431" s="3"/>
      <c r="G6431" s="3"/>
      <c r="H6431" s="3"/>
      <c r="I6431" s="3"/>
    </row>
    <row r="6432" spans="1:9" x14ac:dyDescent="0.2">
      <c r="A6432" s="3"/>
      <c r="G6432" s="3"/>
      <c r="H6432" s="3"/>
      <c r="I6432" s="3"/>
    </row>
    <row r="6433" spans="1:9" x14ac:dyDescent="0.2">
      <c r="A6433" s="3"/>
      <c r="G6433" s="3"/>
      <c r="H6433" s="3"/>
      <c r="I6433" s="3"/>
    </row>
    <row r="6434" spans="1:9" x14ac:dyDescent="0.2">
      <c r="A6434" s="3"/>
      <c r="G6434" s="3"/>
      <c r="H6434" s="3"/>
      <c r="I6434" s="3"/>
    </row>
    <row r="6435" spans="1:9" x14ac:dyDescent="0.2">
      <c r="A6435" s="3"/>
      <c r="G6435" s="3"/>
      <c r="H6435" s="3"/>
      <c r="I6435" s="3"/>
    </row>
    <row r="6436" spans="1:9" x14ac:dyDescent="0.2">
      <c r="A6436" s="3"/>
      <c r="G6436" s="3"/>
      <c r="H6436" s="3"/>
      <c r="I6436" s="3"/>
    </row>
    <row r="6437" spans="1:9" x14ac:dyDescent="0.2">
      <c r="A6437" s="3"/>
      <c r="G6437" s="3"/>
      <c r="H6437" s="3"/>
      <c r="I6437" s="3"/>
    </row>
    <row r="6438" spans="1:9" x14ac:dyDescent="0.2">
      <c r="A6438" s="3"/>
      <c r="G6438" s="3"/>
      <c r="H6438" s="3"/>
      <c r="I6438" s="3"/>
    </row>
    <row r="6439" spans="1:9" x14ac:dyDescent="0.2">
      <c r="A6439" s="3"/>
      <c r="G6439" s="3"/>
      <c r="H6439" s="3"/>
      <c r="I6439" s="3"/>
    </row>
    <row r="6440" spans="1:9" x14ac:dyDescent="0.2">
      <c r="A6440" s="3"/>
      <c r="G6440" s="3"/>
      <c r="H6440" s="3"/>
      <c r="I6440" s="3"/>
    </row>
    <row r="6441" spans="1:9" x14ac:dyDescent="0.2">
      <c r="A6441" s="3"/>
      <c r="G6441" s="3"/>
      <c r="H6441" s="3"/>
      <c r="I6441" s="3"/>
    </row>
    <row r="6442" spans="1:9" x14ac:dyDescent="0.2">
      <c r="A6442" s="3"/>
      <c r="G6442" s="3"/>
      <c r="H6442" s="3"/>
      <c r="I6442" s="3"/>
    </row>
    <row r="6443" spans="1:9" x14ac:dyDescent="0.2">
      <c r="A6443" s="3"/>
      <c r="G6443" s="3"/>
      <c r="H6443" s="3"/>
      <c r="I6443" s="3"/>
    </row>
    <row r="6444" spans="1:9" x14ac:dyDescent="0.2">
      <c r="A6444" s="3"/>
      <c r="G6444" s="3"/>
      <c r="H6444" s="3"/>
      <c r="I6444" s="3"/>
    </row>
    <row r="6445" spans="1:9" x14ac:dyDescent="0.2">
      <c r="A6445" s="3"/>
      <c r="G6445" s="3"/>
      <c r="H6445" s="3"/>
      <c r="I6445" s="3"/>
    </row>
    <row r="6446" spans="1:9" x14ac:dyDescent="0.2">
      <c r="A6446" s="3"/>
      <c r="G6446" s="3"/>
      <c r="H6446" s="3"/>
      <c r="I6446" s="3"/>
    </row>
    <row r="6447" spans="1:9" x14ac:dyDescent="0.2">
      <c r="A6447" s="3"/>
      <c r="G6447" s="3"/>
      <c r="H6447" s="3"/>
      <c r="I6447" s="3"/>
    </row>
    <row r="6448" spans="1:9" x14ac:dyDescent="0.2">
      <c r="A6448" s="3"/>
      <c r="G6448" s="3"/>
      <c r="H6448" s="3"/>
      <c r="I6448" s="3"/>
    </row>
    <row r="6449" spans="1:9" x14ac:dyDescent="0.2">
      <c r="A6449" s="3"/>
      <c r="G6449" s="3"/>
      <c r="H6449" s="3"/>
      <c r="I6449" s="3"/>
    </row>
    <row r="6450" spans="1:9" x14ac:dyDescent="0.2">
      <c r="A6450" s="3"/>
      <c r="G6450" s="3"/>
      <c r="H6450" s="3"/>
      <c r="I6450" s="3"/>
    </row>
    <row r="6451" spans="1:9" x14ac:dyDescent="0.2">
      <c r="A6451" s="3"/>
      <c r="G6451" s="3"/>
      <c r="H6451" s="3"/>
      <c r="I6451" s="3"/>
    </row>
    <row r="6452" spans="1:9" x14ac:dyDescent="0.2">
      <c r="A6452" s="3"/>
      <c r="G6452" s="3"/>
      <c r="H6452" s="3"/>
      <c r="I6452" s="3"/>
    </row>
    <row r="6453" spans="1:9" x14ac:dyDescent="0.2">
      <c r="A6453" s="3"/>
      <c r="G6453" s="3"/>
      <c r="H6453" s="3"/>
      <c r="I6453" s="3"/>
    </row>
    <row r="6454" spans="1:9" x14ac:dyDescent="0.2">
      <c r="A6454" s="3"/>
      <c r="G6454" s="3"/>
      <c r="H6454" s="3"/>
      <c r="I6454" s="3"/>
    </row>
    <row r="6455" spans="1:9" x14ac:dyDescent="0.2">
      <c r="A6455" s="3"/>
      <c r="G6455" s="3"/>
      <c r="H6455" s="3"/>
      <c r="I6455" s="3"/>
    </row>
    <row r="6456" spans="1:9" x14ac:dyDescent="0.2">
      <c r="A6456" s="3"/>
      <c r="G6456" s="3"/>
      <c r="H6456" s="3"/>
      <c r="I6456" s="3"/>
    </row>
    <row r="6457" spans="1:9" x14ac:dyDescent="0.2">
      <c r="A6457" s="3"/>
      <c r="G6457" s="3"/>
      <c r="H6457" s="3"/>
      <c r="I6457" s="3"/>
    </row>
    <row r="6458" spans="1:9" x14ac:dyDescent="0.2">
      <c r="A6458" s="3"/>
      <c r="G6458" s="3"/>
      <c r="H6458" s="3"/>
      <c r="I6458" s="3"/>
    </row>
    <row r="6459" spans="1:9" x14ac:dyDescent="0.2">
      <c r="A6459" s="3"/>
      <c r="G6459" s="3"/>
      <c r="H6459" s="3"/>
      <c r="I6459" s="3"/>
    </row>
    <row r="6460" spans="1:9" x14ac:dyDescent="0.2">
      <c r="A6460" s="3"/>
      <c r="G6460" s="3"/>
      <c r="H6460" s="3"/>
      <c r="I6460" s="3"/>
    </row>
    <row r="6461" spans="1:9" x14ac:dyDescent="0.2">
      <c r="A6461" s="3"/>
      <c r="G6461" s="3"/>
      <c r="H6461" s="3"/>
      <c r="I6461" s="3"/>
    </row>
    <row r="6462" spans="1:9" x14ac:dyDescent="0.2">
      <c r="A6462" s="3"/>
      <c r="G6462" s="3"/>
      <c r="H6462" s="3"/>
      <c r="I6462" s="3"/>
    </row>
    <row r="6463" spans="1:9" x14ac:dyDescent="0.2">
      <c r="A6463" s="3"/>
      <c r="G6463" s="3"/>
      <c r="H6463" s="3"/>
      <c r="I6463" s="3"/>
    </row>
    <row r="6464" spans="1:9" x14ac:dyDescent="0.2">
      <c r="A6464" s="3"/>
      <c r="G6464" s="3"/>
      <c r="H6464" s="3"/>
      <c r="I6464" s="3"/>
    </row>
    <row r="6465" spans="1:9" x14ac:dyDescent="0.2">
      <c r="A6465" s="3"/>
      <c r="G6465" s="3"/>
      <c r="H6465" s="3"/>
      <c r="I6465" s="3"/>
    </row>
    <row r="6466" spans="1:9" x14ac:dyDescent="0.2">
      <c r="A6466" s="3"/>
      <c r="G6466" s="3"/>
      <c r="H6466" s="3"/>
      <c r="I6466" s="3"/>
    </row>
    <row r="6467" spans="1:9" x14ac:dyDescent="0.2">
      <c r="A6467" s="3"/>
      <c r="G6467" s="3"/>
      <c r="H6467" s="3"/>
      <c r="I6467" s="3"/>
    </row>
    <row r="6468" spans="1:9" x14ac:dyDescent="0.2">
      <c r="A6468" s="3"/>
      <c r="G6468" s="3"/>
      <c r="H6468" s="3"/>
      <c r="I6468" s="3"/>
    </row>
    <row r="6469" spans="1:9" x14ac:dyDescent="0.2">
      <c r="A6469" s="3"/>
      <c r="G6469" s="3"/>
      <c r="H6469" s="3"/>
      <c r="I6469" s="3"/>
    </row>
    <row r="6470" spans="1:9" x14ac:dyDescent="0.2">
      <c r="A6470" s="3"/>
      <c r="G6470" s="3"/>
      <c r="H6470" s="3"/>
      <c r="I6470" s="3"/>
    </row>
    <row r="6471" spans="1:9" x14ac:dyDescent="0.2">
      <c r="A6471" s="3"/>
      <c r="G6471" s="3"/>
      <c r="H6471" s="3"/>
      <c r="I6471" s="3"/>
    </row>
    <row r="6472" spans="1:9" x14ac:dyDescent="0.2">
      <c r="A6472" s="3"/>
      <c r="G6472" s="3"/>
      <c r="H6472" s="3"/>
      <c r="I6472" s="3"/>
    </row>
    <row r="6473" spans="1:9" x14ac:dyDescent="0.2">
      <c r="A6473" s="3"/>
      <c r="G6473" s="3"/>
      <c r="H6473" s="3"/>
      <c r="I6473" s="3"/>
    </row>
    <row r="6474" spans="1:9" x14ac:dyDescent="0.2">
      <c r="A6474" s="3"/>
      <c r="G6474" s="3"/>
      <c r="H6474" s="3"/>
      <c r="I6474" s="3"/>
    </row>
    <row r="6475" spans="1:9" x14ac:dyDescent="0.2">
      <c r="A6475" s="3"/>
      <c r="G6475" s="3"/>
      <c r="H6475" s="3"/>
      <c r="I6475" s="3"/>
    </row>
    <row r="6476" spans="1:9" x14ac:dyDescent="0.2">
      <c r="A6476" s="3"/>
      <c r="G6476" s="3"/>
      <c r="H6476" s="3"/>
      <c r="I6476" s="3"/>
    </row>
    <row r="6477" spans="1:9" x14ac:dyDescent="0.2">
      <c r="A6477" s="3"/>
      <c r="G6477" s="3"/>
      <c r="H6477" s="3"/>
      <c r="I6477" s="3"/>
    </row>
    <row r="6478" spans="1:9" x14ac:dyDescent="0.2">
      <c r="A6478" s="3"/>
      <c r="G6478" s="3"/>
      <c r="H6478" s="3"/>
      <c r="I6478" s="3"/>
    </row>
    <row r="6479" spans="1:9" x14ac:dyDescent="0.2">
      <c r="A6479" s="3"/>
      <c r="G6479" s="3"/>
      <c r="H6479" s="3"/>
      <c r="I6479" s="3"/>
    </row>
    <row r="6480" spans="1:9" x14ac:dyDescent="0.2">
      <c r="A6480" s="3"/>
      <c r="G6480" s="3"/>
      <c r="H6480" s="3"/>
      <c r="I6480" s="3"/>
    </row>
    <row r="6481" spans="1:9" x14ac:dyDescent="0.2">
      <c r="A6481" s="3"/>
      <c r="G6481" s="3"/>
      <c r="H6481" s="3"/>
      <c r="I6481" s="3"/>
    </row>
    <row r="6482" spans="1:9" x14ac:dyDescent="0.2">
      <c r="A6482" s="3"/>
      <c r="G6482" s="3"/>
      <c r="H6482" s="3"/>
      <c r="I6482" s="3"/>
    </row>
    <row r="6483" spans="1:9" x14ac:dyDescent="0.2">
      <c r="A6483" s="3"/>
      <c r="G6483" s="3"/>
      <c r="H6483" s="3"/>
      <c r="I6483" s="3"/>
    </row>
    <row r="6484" spans="1:9" x14ac:dyDescent="0.2">
      <c r="A6484" s="3"/>
      <c r="G6484" s="3"/>
      <c r="H6484" s="3"/>
      <c r="I6484" s="3"/>
    </row>
    <row r="6485" spans="1:9" x14ac:dyDescent="0.2">
      <c r="A6485" s="3"/>
      <c r="G6485" s="3"/>
      <c r="H6485" s="3"/>
      <c r="I6485" s="3"/>
    </row>
    <row r="6486" spans="1:9" x14ac:dyDescent="0.2">
      <c r="A6486" s="3"/>
      <c r="G6486" s="3"/>
      <c r="H6486" s="3"/>
      <c r="I6486" s="3"/>
    </row>
    <row r="6487" spans="1:9" x14ac:dyDescent="0.2">
      <c r="A6487" s="3"/>
      <c r="G6487" s="3"/>
      <c r="H6487" s="3"/>
      <c r="I6487" s="3"/>
    </row>
    <row r="6488" spans="1:9" x14ac:dyDescent="0.2">
      <c r="A6488" s="3"/>
      <c r="G6488" s="3"/>
      <c r="H6488" s="3"/>
      <c r="I6488" s="3"/>
    </row>
    <row r="6489" spans="1:9" x14ac:dyDescent="0.2">
      <c r="A6489" s="3"/>
      <c r="G6489" s="3"/>
      <c r="H6489" s="3"/>
      <c r="I6489" s="3"/>
    </row>
    <row r="6490" spans="1:9" x14ac:dyDescent="0.2">
      <c r="A6490" s="3"/>
      <c r="G6490" s="3"/>
      <c r="H6490" s="3"/>
      <c r="I6490" s="3"/>
    </row>
    <row r="6491" spans="1:9" x14ac:dyDescent="0.2">
      <c r="A6491" s="3"/>
      <c r="G6491" s="3"/>
      <c r="H6491" s="3"/>
      <c r="I6491" s="3"/>
    </row>
    <row r="6492" spans="1:9" x14ac:dyDescent="0.2">
      <c r="A6492" s="3"/>
      <c r="G6492" s="3"/>
      <c r="H6492" s="3"/>
      <c r="I6492" s="3"/>
    </row>
    <row r="6493" spans="1:9" x14ac:dyDescent="0.2">
      <c r="A6493" s="3"/>
      <c r="G6493" s="3"/>
      <c r="H6493" s="3"/>
      <c r="I6493" s="3"/>
    </row>
    <row r="6494" spans="1:9" x14ac:dyDescent="0.2">
      <c r="A6494" s="3"/>
      <c r="G6494" s="3"/>
      <c r="H6494" s="3"/>
      <c r="I6494" s="3"/>
    </row>
    <row r="6495" spans="1:9" x14ac:dyDescent="0.2">
      <c r="A6495" s="3"/>
      <c r="G6495" s="3"/>
      <c r="H6495" s="3"/>
      <c r="I6495" s="3"/>
    </row>
    <row r="6496" spans="1:9" x14ac:dyDescent="0.2">
      <c r="A6496" s="3"/>
      <c r="G6496" s="3"/>
      <c r="H6496" s="3"/>
      <c r="I6496" s="3"/>
    </row>
    <row r="6497" spans="1:9" x14ac:dyDescent="0.2">
      <c r="A6497" s="3"/>
      <c r="G6497" s="3"/>
      <c r="H6497" s="3"/>
      <c r="I6497" s="3"/>
    </row>
    <row r="6498" spans="1:9" x14ac:dyDescent="0.2">
      <c r="A6498" s="3"/>
      <c r="G6498" s="3"/>
      <c r="H6498" s="3"/>
      <c r="I6498" s="3"/>
    </row>
    <row r="6499" spans="1:9" x14ac:dyDescent="0.2">
      <c r="A6499" s="3"/>
      <c r="G6499" s="3"/>
      <c r="H6499" s="3"/>
      <c r="I6499" s="3"/>
    </row>
    <row r="6500" spans="1:9" x14ac:dyDescent="0.2">
      <c r="A6500" s="3"/>
      <c r="G6500" s="3"/>
      <c r="H6500" s="3"/>
      <c r="I6500" s="3"/>
    </row>
    <row r="6501" spans="1:9" x14ac:dyDescent="0.2">
      <c r="A6501" s="3"/>
      <c r="G6501" s="3"/>
      <c r="H6501" s="3"/>
      <c r="I6501" s="3"/>
    </row>
    <row r="6502" spans="1:9" x14ac:dyDescent="0.2">
      <c r="A6502" s="3"/>
      <c r="G6502" s="3"/>
      <c r="H6502" s="3"/>
      <c r="I6502" s="3"/>
    </row>
    <row r="6503" spans="1:9" x14ac:dyDescent="0.2">
      <c r="A6503" s="3"/>
      <c r="G6503" s="3"/>
      <c r="H6503" s="3"/>
      <c r="I6503" s="3"/>
    </row>
    <row r="6504" spans="1:9" x14ac:dyDescent="0.2">
      <c r="A6504" s="3"/>
      <c r="G6504" s="3"/>
      <c r="H6504" s="3"/>
      <c r="I6504" s="3"/>
    </row>
    <row r="6505" spans="1:9" x14ac:dyDescent="0.2">
      <c r="A6505" s="3"/>
      <c r="G6505" s="3"/>
      <c r="H6505" s="3"/>
      <c r="I6505" s="3"/>
    </row>
    <row r="6506" spans="1:9" x14ac:dyDescent="0.2">
      <c r="A6506" s="3"/>
      <c r="G6506" s="3"/>
      <c r="H6506" s="3"/>
      <c r="I6506" s="3"/>
    </row>
    <row r="6507" spans="1:9" x14ac:dyDescent="0.2">
      <c r="A6507" s="3"/>
      <c r="G6507" s="3"/>
      <c r="H6507" s="3"/>
      <c r="I6507" s="3"/>
    </row>
    <row r="6508" spans="1:9" x14ac:dyDescent="0.2">
      <c r="A6508" s="3"/>
      <c r="G6508" s="3"/>
      <c r="H6508" s="3"/>
      <c r="I6508" s="3"/>
    </row>
    <row r="6509" spans="1:9" x14ac:dyDescent="0.2">
      <c r="A6509" s="3"/>
      <c r="G6509" s="3"/>
      <c r="H6509" s="3"/>
      <c r="I6509" s="3"/>
    </row>
    <row r="6510" spans="1:9" x14ac:dyDescent="0.2">
      <c r="A6510" s="3"/>
      <c r="G6510" s="3"/>
      <c r="H6510" s="3"/>
      <c r="I6510" s="3"/>
    </row>
    <row r="6511" spans="1:9" x14ac:dyDescent="0.2">
      <c r="A6511" s="3"/>
      <c r="G6511" s="3"/>
      <c r="H6511" s="3"/>
      <c r="I6511" s="3"/>
    </row>
    <row r="6512" spans="1:9" x14ac:dyDescent="0.2">
      <c r="A6512" s="3"/>
      <c r="G6512" s="3"/>
      <c r="H6512" s="3"/>
      <c r="I6512" s="3"/>
    </row>
    <row r="6513" spans="1:9" x14ac:dyDescent="0.2">
      <c r="A6513" s="3"/>
      <c r="G6513" s="3"/>
      <c r="H6513" s="3"/>
      <c r="I6513" s="3"/>
    </row>
    <row r="6514" spans="1:9" x14ac:dyDescent="0.2">
      <c r="A6514" s="3"/>
      <c r="G6514" s="3"/>
      <c r="H6514" s="3"/>
      <c r="I6514" s="3"/>
    </row>
    <row r="6515" spans="1:9" x14ac:dyDescent="0.2">
      <c r="A6515" s="3"/>
      <c r="G6515" s="3"/>
      <c r="H6515" s="3"/>
      <c r="I6515" s="3"/>
    </row>
    <row r="6516" spans="1:9" x14ac:dyDescent="0.2">
      <c r="A6516" s="3"/>
      <c r="G6516" s="3"/>
      <c r="H6516" s="3"/>
      <c r="I6516" s="3"/>
    </row>
    <row r="6517" spans="1:9" x14ac:dyDescent="0.2">
      <c r="A6517" s="3"/>
      <c r="G6517" s="3"/>
      <c r="H6517" s="3"/>
      <c r="I6517" s="3"/>
    </row>
    <row r="6518" spans="1:9" x14ac:dyDescent="0.2">
      <c r="A6518" s="3"/>
      <c r="G6518" s="3"/>
      <c r="H6518" s="3"/>
      <c r="I6518" s="3"/>
    </row>
    <row r="6519" spans="1:9" x14ac:dyDescent="0.2">
      <c r="A6519" s="3"/>
      <c r="G6519" s="3"/>
      <c r="H6519" s="3"/>
      <c r="I6519" s="3"/>
    </row>
    <row r="6520" spans="1:9" x14ac:dyDescent="0.2">
      <c r="A6520" s="3"/>
      <c r="G6520" s="3"/>
      <c r="H6520" s="3"/>
      <c r="I6520" s="3"/>
    </row>
    <row r="6521" spans="1:9" x14ac:dyDescent="0.2">
      <c r="A6521" s="3"/>
      <c r="G6521" s="3"/>
      <c r="H6521" s="3"/>
      <c r="I6521" s="3"/>
    </row>
    <row r="6522" spans="1:9" x14ac:dyDescent="0.2">
      <c r="A6522" s="3"/>
      <c r="G6522" s="3"/>
      <c r="H6522" s="3"/>
      <c r="I6522" s="3"/>
    </row>
    <row r="6523" spans="1:9" x14ac:dyDescent="0.2">
      <c r="A6523" s="3"/>
      <c r="G6523" s="3"/>
      <c r="H6523" s="3"/>
      <c r="I6523" s="3"/>
    </row>
    <row r="6524" spans="1:9" x14ac:dyDescent="0.2">
      <c r="A6524" s="3"/>
      <c r="G6524" s="3"/>
      <c r="H6524" s="3"/>
      <c r="I6524" s="3"/>
    </row>
    <row r="6525" spans="1:9" x14ac:dyDescent="0.2">
      <c r="A6525" s="3"/>
      <c r="G6525" s="3"/>
      <c r="H6525" s="3"/>
      <c r="I6525" s="3"/>
    </row>
    <row r="6526" spans="1:9" x14ac:dyDescent="0.2">
      <c r="A6526" s="3"/>
      <c r="G6526" s="3"/>
      <c r="H6526" s="3"/>
      <c r="I6526" s="3"/>
    </row>
    <row r="6527" spans="1:9" x14ac:dyDescent="0.2">
      <c r="A6527" s="3"/>
      <c r="G6527" s="3"/>
      <c r="H6527" s="3"/>
      <c r="I6527" s="3"/>
    </row>
    <row r="6528" spans="1:9" x14ac:dyDescent="0.2">
      <c r="A6528" s="3"/>
      <c r="G6528" s="3"/>
      <c r="H6528" s="3"/>
      <c r="I6528" s="3"/>
    </row>
    <row r="6529" spans="1:9" x14ac:dyDescent="0.2">
      <c r="A6529" s="3"/>
      <c r="G6529" s="3"/>
      <c r="H6529" s="3"/>
      <c r="I6529" s="3"/>
    </row>
    <row r="6530" spans="1:9" x14ac:dyDescent="0.2">
      <c r="A6530" s="3"/>
      <c r="G6530" s="3"/>
      <c r="H6530" s="3"/>
      <c r="I6530" s="3"/>
    </row>
    <row r="6531" spans="1:9" x14ac:dyDescent="0.2">
      <c r="A6531" s="3"/>
      <c r="G6531" s="3"/>
      <c r="H6531" s="3"/>
      <c r="I6531" s="3"/>
    </row>
    <row r="6532" spans="1:9" x14ac:dyDescent="0.2">
      <c r="A6532" s="3"/>
      <c r="G6532" s="3"/>
      <c r="H6532" s="3"/>
      <c r="I6532" s="3"/>
    </row>
    <row r="6533" spans="1:9" x14ac:dyDescent="0.2">
      <c r="A6533" s="3"/>
      <c r="G6533" s="3"/>
      <c r="H6533" s="3"/>
      <c r="I6533" s="3"/>
    </row>
    <row r="6534" spans="1:9" x14ac:dyDescent="0.2">
      <c r="A6534" s="3"/>
      <c r="G6534" s="3"/>
      <c r="H6534" s="3"/>
      <c r="I6534" s="3"/>
    </row>
    <row r="6535" spans="1:9" x14ac:dyDescent="0.2">
      <c r="A6535" s="3"/>
      <c r="G6535" s="3"/>
      <c r="H6535" s="3"/>
      <c r="I6535" s="3"/>
    </row>
    <row r="6536" spans="1:9" x14ac:dyDescent="0.2">
      <c r="A6536" s="3"/>
      <c r="G6536" s="3"/>
      <c r="H6536" s="3"/>
      <c r="I6536" s="3"/>
    </row>
    <row r="6537" spans="1:9" x14ac:dyDescent="0.2">
      <c r="A6537" s="3"/>
      <c r="G6537" s="3"/>
      <c r="H6537" s="3"/>
      <c r="I6537" s="3"/>
    </row>
    <row r="6538" spans="1:9" x14ac:dyDescent="0.2">
      <c r="A6538" s="3"/>
      <c r="G6538" s="3"/>
      <c r="H6538" s="3"/>
      <c r="I6538" s="3"/>
    </row>
    <row r="6539" spans="1:9" x14ac:dyDescent="0.2">
      <c r="A6539" s="3"/>
      <c r="G6539" s="3"/>
      <c r="H6539" s="3"/>
      <c r="I6539" s="3"/>
    </row>
    <row r="6540" spans="1:9" x14ac:dyDescent="0.2">
      <c r="A6540" s="3"/>
      <c r="G6540" s="3"/>
      <c r="H6540" s="3"/>
      <c r="I6540" s="3"/>
    </row>
    <row r="6541" spans="1:9" x14ac:dyDescent="0.2">
      <c r="A6541" s="3"/>
      <c r="G6541" s="3"/>
      <c r="H6541" s="3"/>
      <c r="I6541" s="3"/>
    </row>
    <row r="6542" spans="1:9" x14ac:dyDescent="0.2">
      <c r="A6542" s="3"/>
      <c r="G6542" s="3"/>
      <c r="H6542" s="3"/>
      <c r="I6542" s="3"/>
    </row>
    <row r="6543" spans="1:9" x14ac:dyDescent="0.2">
      <c r="A6543" s="3"/>
      <c r="G6543" s="3"/>
      <c r="H6543" s="3"/>
      <c r="I6543" s="3"/>
    </row>
    <row r="6544" spans="1:9" x14ac:dyDescent="0.2">
      <c r="A6544" s="3"/>
      <c r="G6544" s="3"/>
      <c r="H6544" s="3"/>
      <c r="I6544" s="3"/>
    </row>
    <row r="6545" spans="1:9" x14ac:dyDescent="0.2">
      <c r="A6545" s="3"/>
      <c r="G6545" s="3"/>
      <c r="H6545" s="3"/>
      <c r="I6545" s="3"/>
    </row>
    <row r="6546" spans="1:9" x14ac:dyDescent="0.2">
      <c r="A6546" s="3"/>
      <c r="G6546" s="3"/>
      <c r="H6546" s="3"/>
      <c r="I6546" s="3"/>
    </row>
    <row r="6547" spans="1:9" x14ac:dyDescent="0.2">
      <c r="A6547" s="3"/>
      <c r="G6547" s="3"/>
      <c r="H6547" s="3"/>
      <c r="I6547" s="3"/>
    </row>
    <row r="6548" spans="1:9" x14ac:dyDescent="0.2">
      <c r="A6548" s="3"/>
      <c r="G6548" s="3"/>
      <c r="H6548" s="3"/>
      <c r="I6548" s="3"/>
    </row>
    <row r="6549" spans="1:9" x14ac:dyDescent="0.2">
      <c r="A6549" s="3"/>
      <c r="G6549" s="3"/>
      <c r="H6549" s="3"/>
      <c r="I6549" s="3"/>
    </row>
    <row r="6550" spans="1:9" x14ac:dyDescent="0.2">
      <c r="A6550" s="3"/>
      <c r="G6550" s="3"/>
      <c r="H6550" s="3"/>
      <c r="I6550" s="3"/>
    </row>
    <row r="6551" spans="1:9" x14ac:dyDescent="0.2">
      <c r="A6551" s="3"/>
      <c r="G6551" s="3"/>
      <c r="H6551" s="3"/>
      <c r="I6551" s="3"/>
    </row>
    <row r="6552" spans="1:9" x14ac:dyDescent="0.2">
      <c r="A6552" s="3"/>
      <c r="G6552" s="3"/>
      <c r="H6552" s="3"/>
      <c r="I6552" s="3"/>
    </row>
    <row r="6553" spans="1:9" x14ac:dyDescent="0.2">
      <c r="A6553" s="3"/>
      <c r="G6553" s="3"/>
      <c r="H6553" s="3"/>
      <c r="I6553" s="3"/>
    </row>
    <row r="6554" spans="1:9" x14ac:dyDescent="0.2">
      <c r="A6554" s="3"/>
      <c r="G6554" s="3"/>
      <c r="H6554" s="3"/>
      <c r="I6554" s="3"/>
    </row>
    <row r="6555" spans="1:9" x14ac:dyDescent="0.2">
      <c r="A6555" s="3"/>
      <c r="G6555" s="3"/>
      <c r="H6555" s="3"/>
      <c r="I6555" s="3"/>
    </row>
    <row r="6556" spans="1:9" x14ac:dyDescent="0.2">
      <c r="A6556" s="3"/>
      <c r="G6556" s="3"/>
      <c r="H6556" s="3"/>
      <c r="I6556" s="3"/>
    </row>
    <row r="6557" spans="1:9" x14ac:dyDescent="0.2">
      <c r="A6557" s="3"/>
      <c r="G6557" s="3"/>
      <c r="H6557" s="3"/>
      <c r="I6557" s="3"/>
    </row>
    <row r="6558" spans="1:9" x14ac:dyDescent="0.2">
      <c r="A6558" s="3"/>
      <c r="G6558" s="3"/>
      <c r="H6558" s="3"/>
      <c r="I6558" s="3"/>
    </row>
    <row r="6559" spans="1:9" x14ac:dyDescent="0.2">
      <c r="A6559" s="3"/>
      <c r="G6559" s="3"/>
      <c r="H6559" s="3"/>
      <c r="I6559" s="3"/>
    </row>
    <row r="6560" spans="1:9" x14ac:dyDescent="0.2">
      <c r="A6560" s="3"/>
      <c r="G6560" s="3"/>
      <c r="H6560" s="3"/>
      <c r="I6560" s="3"/>
    </row>
    <row r="6561" spans="1:9" x14ac:dyDescent="0.2">
      <c r="A6561" s="3"/>
      <c r="G6561" s="3"/>
      <c r="H6561" s="3"/>
      <c r="I6561" s="3"/>
    </row>
    <row r="6562" spans="1:9" x14ac:dyDescent="0.2">
      <c r="A6562" s="3"/>
      <c r="G6562" s="3"/>
      <c r="H6562" s="3"/>
      <c r="I6562" s="3"/>
    </row>
    <row r="6563" spans="1:9" x14ac:dyDescent="0.2">
      <c r="A6563" s="3"/>
      <c r="G6563" s="3"/>
      <c r="H6563" s="3"/>
      <c r="I6563" s="3"/>
    </row>
    <row r="6564" spans="1:9" x14ac:dyDescent="0.2">
      <c r="A6564" s="3"/>
      <c r="G6564" s="3"/>
      <c r="H6564" s="3"/>
      <c r="I6564" s="3"/>
    </row>
    <row r="6565" spans="1:9" x14ac:dyDescent="0.2">
      <c r="A6565" s="3"/>
      <c r="G6565" s="3"/>
      <c r="H6565" s="3"/>
      <c r="I6565" s="3"/>
    </row>
    <row r="6566" spans="1:9" x14ac:dyDescent="0.2">
      <c r="A6566" s="3"/>
      <c r="G6566" s="3"/>
      <c r="H6566" s="3"/>
      <c r="I6566" s="3"/>
    </row>
    <row r="6567" spans="1:9" x14ac:dyDescent="0.2">
      <c r="A6567" s="3"/>
      <c r="G6567" s="3"/>
      <c r="H6567" s="3"/>
      <c r="I6567" s="3"/>
    </row>
    <row r="6568" spans="1:9" x14ac:dyDescent="0.2">
      <c r="A6568" s="3"/>
      <c r="G6568" s="3"/>
      <c r="H6568" s="3"/>
      <c r="I6568" s="3"/>
    </row>
    <row r="6569" spans="1:9" x14ac:dyDescent="0.2">
      <c r="A6569" s="3"/>
      <c r="G6569" s="3"/>
      <c r="H6569" s="3"/>
      <c r="I6569" s="3"/>
    </row>
    <row r="6570" spans="1:9" x14ac:dyDescent="0.2">
      <c r="A6570" s="3"/>
      <c r="G6570" s="3"/>
      <c r="H6570" s="3"/>
      <c r="I6570" s="3"/>
    </row>
    <row r="6571" spans="1:9" x14ac:dyDescent="0.2">
      <c r="A6571" s="3"/>
      <c r="G6571" s="3"/>
      <c r="H6571" s="3"/>
      <c r="I6571" s="3"/>
    </row>
    <row r="6572" spans="1:9" x14ac:dyDescent="0.2">
      <c r="A6572" s="3"/>
      <c r="G6572" s="3"/>
      <c r="H6572" s="3"/>
      <c r="I6572" s="3"/>
    </row>
    <row r="6573" spans="1:9" x14ac:dyDescent="0.2">
      <c r="A6573" s="3"/>
      <c r="G6573" s="3"/>
      <c r="H6573" s="3"/>
      <c r="I6573" s="3"/>
    </row>
    <row r="6574" spans="1:9" x14ac:dyDescent="0.2">
      <c r="A6574" s="3"/>
      <c r="G6574" s="3"/>
      <c r="H6574" s="3"/>
      <c r="I6574" s="3"/>
    </row>
    <row r="6575" spans="1:9" x14ac:dyDescent="0.2">
      <c r="A6575" s="3"/>
      <c r="G6575" s="3"/>
      <c r="H6575" s="3"/>
      <c r="I6575" s="3"/>
    </row>
    <row r="6576" spans="1:9" x14ac:dyDescent="0.2">
      <c r="A6576" s="3"/>
      <c r="G6576" s="3"/>
      <c r="H6576" s="3"/>
      <c r="I6576" s="3"/>
    </row>
    <row r="6577" spans="1:9" x14ac:dyDescent="0.2">
      <c r="A6577" s="3"/>
      <c r="G6577" s="3"/>
      <c r="H6577" s="3"/>
      <c r="I6577" s="3"/>
    </row>
    <row r="6578" spans="1:9" x14ac:dyDescent="0.2">
      <c r="A6578" s="3"/>
      <c r="G6578" s="3"/>
      <c r="H6578" s="3"/>
      <c r="I6578" s="3"/>
    </row>
    <row r="6579" spans="1:9" x14ac:dyDescent="0.2">
      <c r="A6579" s="3"/>
      <c r="G6579" s="3"/>
      <c r="H6579" s="3"/>
      <c r="I6579" s="3"/>
    </row>
    <row r="6580" spans="1:9" x14ac:dyDescent="0.2">
      <c r="A6580" s="3"/>
      <c r="G6580" s="3"/>
      <c r="H6580" s="3"/>
      <c r="I6580" s="3"/>
    </row>
    <row r="6581" spans="1:9" x14ac:dyDescent="0.2">
      <c r="A6581" s="3"/>
      <c r="G6581" s="3"/>
      <c r="H6581" s="3"/>
      <c r="I6581" s="3"/>
    </row>
    <row r="6582" spans="1:9" x14ac:dyDescent="0.2">
      <c r="A6582" s="3"/>
      <c r="G6582" s="3"/>
      <c r="H6582" s="3"/>
      <c r="I6582" s="3"/>
    </row>
    <row r="6583" spans="1:9" x14ac:dyDescent="0.2">
      <c r="A6583" s="3"/>
      <c r="G6583" s="3"/>
      <c r="H6583" s="3"/>
      <c r="I6583" s="3"/>
    </row>
    <row r="6584" spans="1:9" x14ac:dyDescent="0.2">
      <c r="A6584" s="3"/>
      <c r="G6584" s="3"/>
      <c r="H6584" s="3"/>
      <c r="I6584" s="3"/>
    </row>
    <row r="6585" spans="1:9" x14ac:dyDescent="0.2">
      <c r="A6585" s="3"/>
      <c r="G6585" s="3"/>
      <c r="H6585" s="3"/>
      <c r="I6585" s="3"/>
    </row>
    <row r="6586" spans="1:9" x14ac:dyDescent="0.2">
      <c r="A6586" s="3"/>
      <c r="G6586" s="3"/>
      <c r="H6586" s="3"/>
      <c r="I6586" s="3"/>
    </row>
    <row r="6587" spans="1:9" x14ac:dyDescent="0.2">
      <c r="A6587" s="3"/>
      <c r="G6587" s="3"/>
      <c r="H6587" s="3"/>
      <c r="I6587" s="3"/>
    </row>
    <row r="6588" spans="1:9" x14ac:dyDescent="0.2">
      <c r="A6588" s="3"/>
      <c r="G6588" s="3"/>
      <c r="H6588" s="3"/>
      <c r="I6588" s="3"/>
    </row>
    <row r="6589" spans="1:9" x14ac:dyDescent="0.2">
      <c r="A6589" s="3"/>
      <c r="G6589" s="3"/>
      <c r="H6589" s="3"/>
      <c r="I6589" s="3"/>
    </row>
    <row r="6590" spans="1:9" x14ac:dyDescent="0.2">
      <c r="A6590" s="3"/>
      <c r="G6590" s="3"/>
      <c r="H6590" s="3"/>
      <c r="I6590" s="3"/>
    </row>
    <row r="6591" spans="1:9" x14ac:dyDescent="0.2">
      <c r="A6591" s="3"/>
      <c r="G6591" s="3"/>
      <c r="H6591" s="3"/>
      <c r="I6591" s="3"/>
    </row>
    <row r="6592" spans="1:9" x14ac:dyDescent="0.2">
      <c r="A6592" s="3"/>
      <c r="G6592" s="3"/>
      <c r="H6592" s="3"/>
      <c r="I6592" s="3"/>
    </row>
    <row r="6593" spans="1:9" x14ac:dyDescent="0.2">
      <c r="A6593" s="3"/>
      <c r="G6593" s="3"/>
      <c r="H6593" s="3"/>
      <c r="I6593" s="3"/>
    </row>
    <row r="6594" spans="1:9" x14ac:dyDescent="0.2">
      <c r="A6594" s="3"/>
      <c r="G6594" s="3"/>
      <c r="H6594" s="3"/>
      <c r="I6594" s="3"/>
    </row>
    <row r="6595" spans="1:9" x14ac:dyDescent="0.2">
      <c r="A6595" s="3"/>
      <c r="G6595" s="3"/>
      <c r="H6595" s="3"/>
      <c r="I6595" s="3"/>
    </row>
    <row r="6596" spans="1:9" x14ac:dyDescent="0.2">
      <c r="A6596" s="3"/>
      <c r="G6596" s="3"/>
      <c r="H6596" s="3"/>
      <c r="I6596" s="3"/>
    </row>
    <row r="6597" spans="1:9" x14ac:dyDescent="0.2">
      <c r="A6597" s="3"/>
      <c r="G6597" s="3"/>
      <c r="H6597" s="3"/>
      <c r="I6597" s="3"/>
    </row>
    <row r="6598" spans="1:9" x14ac:dyDescent="0.2">
      <c r="A6598" s="3"/>
      <c r="G6598" s="3"/>
      <c r="H6598" s="3"/>
      <c r="I6598" s="3"/>
    </row>
    <row r="6599" spans="1:9" x14ac:dyDescent="0.2">
      <c r="A6599" s="3"/>
      <c r="G6599" s="3"/>
      <c r="H6599" s="3"/>
      <c r="I6599" s="3"/>
    </row>
    <row r="6600" spans="1:9" x14ac:dyDescent="0.2">
      <c r="A6600" s="3"/>
      <c r="G6600" s="3"/>
      <c r="H6600" s="3"/>
      <c r="I6600" s="3"/>
    </row>
    <row r="6601" spans="1:9" x14ac:dyDescent="0.2">
      <c r="A6601" s="3"/>
      <c r="G6601" s="3"/>
      <c r="H6601" s="3"/>
      <c r="I6601" s="3"/>
    </row>
    <row r="6602" spans="1:9" x14ac:dyDescent="0.2">
      <c r="A6602" s="3"/>
      <c r="G6602" s="3"/>
      <c r="H6602" s="3"/>
      <c r="I6602" s="3"/>
    </row>
    <row r="6603" spans="1:9" x14ac:dyDescent="0.2">
      <c r="A6603" s="3"/>
      <c r="G6603" s="3"/>
      <c r="H6603" s="3"/>
      <c r="I6603" s="3"/>
    </row>
    <row r="6604" spans="1:9" x14ac:dyDescent="0.2">
      <c r="A6604" s="3"/>
      <c r="G6604" s="3"/>
      <c r="H6604" s="3"/>
      <c r="I6604" s="3"/>
    </row>
    <row r="6605" spans="1:9" x14ac:dyDescent="0.2">
      <c r="A6605" s="3"/>
      <c r="G6605" s="3"/>
      <c r="H6605" s="3"/>
      <c r="I6605" s="3"/>
    </row>
    <row r="6606" spans="1:9" x14ac:dyDescent="0.2">
      <c r="A6606" s="3"/>
      <c r="G6606" s="3"/>
      <c r="H6606" s="3"/>
      <c r="I6606" s="3"/>
    </row>
    <row r="6607" spans="1:9" x14ac:dyDescent="0.2">
      <c r="A6607" s="3"/>
      <c r="G6607" s="3"/>
      <c r="H6607" s="3"/>
      <c r="I6607" s="3"/>
    </row>
    <row r="6608" spans="1:9" x14ac:dyDescent="0.2">
      <c r="A6608" s="3"/>
      <c r="G6608" s="3"/>
      <c r="H6608" s="3"/>
      <c r="I6608" s="3"/>
    </row>
    <row r="6609" spans="1:9" x14ac:dyDescent="0.2">
      <c r="A6609" s="3"/>
      <c r="G6609" s="3"/>
      <c r="H6609" s="3"/>
      <c r="I6609" s="3"/>
    </row>
    <row r="6610" spans="1:9" x14ac:dyDescent="0.2">
      <c r="A6610" s="3"/>
      <c r="G6610" s="3"/>
      <c r="H6610" s="3"/>
      <c r="I6610" s="3"/>
    </row>
    <row r="6611" spans="1:9" x14ac:dyDescent="0.2">
      <c r="A6611" s="3"/>
      <c r="G6611" s="3"/>
      <c r="H6611" s="3"/>
      <c r="I6611" s="3"/>
    </row>
    <row r="6612" spans="1:9" x14ac:dyDescent="0.2">
      <c r="A6612" s="3"/>
      <c r="G6612" s="3"/>
      <c r="H6612" s="3"/>
      <c r="I6612" s="3"/>
    </row>
    <row r="6613" spans="1:9" x14ac:dyDescent="0.2">
      <c r="A6613" s="3"/>
      <c r="G6613" s="3"/>
      <c r="H6613" s="3"/>
      <c r="I6613" s="3"/>
    </row>
    <row r="6614" spans="1:9" x14ac:dyDescent="0.2">
      <c r="A6614" s="3"/>
      <c r="G6614" s="3"/>
      <c r="H6614" s="3"/>
      <c r="I6614" s="3"/>
    </row>
    <row r="6615" spans="1:9" x14ac:dyDescent="0.2">
      <c r="A6615" s="3"/>
      <c r="G6615" s="3"/>
      <c r="H6615" s="3"/>
      <c r="I6615" s="3"/>
    </row>
    <row r="6616" spans="1:9" x14ac:dyDescent="0.2">
      <c r="A6616" s="3"/>
      <c r="G6616" s="3"/>
      <c r="H6616" s="3"/>
      <c r="I6616" s="3"/>
    </row>
    <row r="6617" spans="1:9" x14ac:dyDescent="0.2">
      <c r="A6617" s="3"/>
      <c r="G6617" s="3"/>
      <c r="H6617" s="3"/>
      <c r="I6617" s="3"/>
    </row>
    <row r="6618" spans="1:9" x14ac:dyDescent="0.2">
      <c r="A6618" s="3"/>
      <c r="G6618" s="3"/>
      <c r="H6618" s="3"/>
      <c r="I6618" s="3"/>
    </row>
    <row r="6619" spans="1:9" x14ac:dyDescent="0.2">
      <c r="A6619" s="3"/>
      <c r="G6619" s="3"/>
      <c r="H6619" s="3"/>
      <c r="I6619" s="3"/>
    </row>
    <row r="6620" spans="1:9" x14ac:dyDescent="0.2">
      <c r="A6620" s="3"/>
      <c r="G6620" s="3"/>
      <c r="H6620" s="3"/>
      <c r="I6620" s="3"/>
    </row>
    <row r="6621" spans="1:9" x14ac:dyDescent="0.2">
      <c r="A6621" s="3"/>
      <c r="G6621" s="3"/>
      <c r="H6621" s="3"/>
      <c r="I6621" s="3"/>
    </row>
    <row r="6622" spans="1:9" x14ac:dyDescent="0.2">
      <c r="A6622" s="3"/>
      <c r="G6622" s="3"/>
      <c r="H6622" s="3"/>
      <c r="I6622" s="3"/>
    </row>
    <row r="6623" spans="1:9" x14ac:dyDescent="0.2">
      <c r="A6623" s="3"/>
      <c r="G6623" s="3"/>
      <c r="H6623" s="3"/>
      <c r="I6623" s="3"/>
    </row>
    <row r="6624" spans="1:9" x14ac:dyDescent="0.2">
      <c r="A6624" s="3"/>
      <c r="G6624" s="3"/>
      <c r="H6624" s="3"/>
      <c r="I6624" s="3"/>
    </row>
    <row r="6625" spans="1:9" x14ac:dyDescent="0.2">
      <c r="A6625" s="3"/>
      <c r="G6625" s="3"/>
      <c r="H6625" s="3"/>
      <c r="I6625" s="3"/>
    </row>
    <row r="6626" spans="1:9" x14ac:dyDescent="0.2">
      <c r="A6626" s="3"/>
      <c r="G6626" s="3"/>
      <c r="H6626" s="3"/>
      <c r="I6626" s="3"/>
    </row>
    <row r="6627" spans="1:9" x14ac:dyDescent="0.2">
      <c r="A6627" s="3"/>
      <c r="G6627" s="3"/>
      <c r="H6627" s="3"/>
      <c r="I6627" s="3"/>
    </row>
    <row r="6628" spans="1:9" x14ac:dyDescent="0.2">
      <c r="A6628" s="3"/>
      <c r="G6628" s="3"/>
      <c r="H6628" s="3"/>
      <c r="I6628" s="3"/>
    </row>
    <row r="6629" spans="1:9" x14ac:dyDescent="0.2">
      <c r="A6629" s="3"/>
      <c r="G6629" s="3"/>
      <c r="H6629" s="3"/>
      <c r="I6629" s="3"/>
    </row>
    <row r="6630" spans="1:9" x14ac:dyDescent="0.2">
      <c r="A6630" s="3"/>
      <c r="G6630" s="3"/>
      <c r="H6630" s="3"/>
      <c r="I6630" s="3"/>
    </row>
    <row r="6631" spans="1:9" x14ac:dyDescent="0.2">
      <c r="A6631" s="3"/>
      <c r="G6631" s="3"/>
      <c r="H6631" s="3"/>
      <c r="I6631" s="3"/>
    </row>
    <row r="6632" spans="1:9" x14ac:dyDescent="0.2">
      <c r="A6632" s="3"/>
      <c r="G6632" s="3"/>
      <c r="H6632" s="3"/>
      <c r="I6632" s="3"/>
    </row>
    <row r="6633" spans="1:9" x14ac:dyDescent="0.2">
      <c r="A6633" s="3"/>
      <c r="G6633" s="3"/>
      <c r="H6633" s="3"/>
      <c r="I6633" s="3"/>
    </row>
    <row r="6634" spans="1:9" x14ac:dyDescent="0.2">
      <c r="A6634" s="3"/>
      <c r="G6634" s="3"/>
      <c r="H6634" s="3"/>
      <c r="I6634" s="3"/>
    </row>
    <row r="6635" spans="1:9" x14ac:dyDescent="0.2">
      <c r="A6635" s="3"/>
      <c r="G6635" s="3"/>
      <c r="H6635" s="3"/>
      <c r="I6635" s="3"/>
    </row>
    <row r="6636" spans="1:9" x14ac:dyDescent="0.2">
      <c r="A6636" s="3"/>
      <c r="G6636" s="3"/>
      <c r="H6636" s="3"/>
      <c r="I6636" s="3"/>
    </row>
    <row r="6637" spans="1:9" x14ac:dyDescent="0.2">
      <c r="A6637" s="3"/>
      <c r="G6637" s="3"/>
      <c r="H6637" s="3"/>
      <c r="I6637" s="3"/>
    </row>
    <row r="6638" spans="1:9" x14ac:dyDescent="0.2">
      <c r="A6638" s="3"/>
      <c r="G6638" s="3"/>
      <c r="H6638" s="3"/>
      <c r="I6638" s="3"/>
    </row>
    <row r="6639" spans="1:9" x14ac:dyDescent="0.2">
      <c r="A6639" s="3"/>
      <c r="G6639" s="3"/>
      <c r="H6639" s="3"/>
      <c r="I6639" s="3"/>
    </row>
    <row r="6640" spans="1:9" x14ac:dyDescent="0.2">
      <c r="A6640" s="3"/>
      <c r="G6640" s="3"/>
      <c r="H6640" s="3"/>
      <c r="I6640" s="3"/>
    </row>
    <row r="6641" spans="1:9" x14ac:dyDescent="0.2">
      <c r="A6641" s="3"/>
      <c r="G6641" s="3"/>
      <c r="H6641" s="3"/>
      <c r="I6641" s="3"/>
    </row>
    <row r="6642" spans="1:9" x14ac:dyDescent="0.2">
      <c r="A6642" s="3"/>
      <c r="G6642" s="3"/>
      <c r="H6642" s="3"/>
      <c r="I6642" s="3"/>
    </row>
    <row r="6643" spans="1:9" x14ac:dyDescent="0.2">
      <c r="A6643" s="3"/>
      <c r="G6643" s="3"/>
      <c r="H6643" s="3"/>
      <c r="I6643" s="3"/>
    </row>
    <row r="6644" spans="1:9" x14ac:dyDescent="0.2">
      <c r="A6644" s="3"/>
      <c r="G6644" s="3"/>
      <c r="H6644" s="3"/>
      <c r="I6644" s="3"/>
    </row>
    <row r="6645" spans="1:9" x14ac:dyDescent="0.2">
      <c r="A6645" s="3"/>
      <c r="G6645" s="3"/>
      <c r="H6645" s="3"/>
      <c r="I6645" s="3"/>
    </row>
    <row r="6646" spans="1:9" x14ac:dyDescent="0.2">
      <c r="A6646" s="3"/>
      <c r="G6646" s="3"/>
      <c r="H6646" s="3"/>
      <c r="I6646" s="3"/>
    </row>
    <row r="6647" spans="1:9" x14ac:dyDescent="0.2">
      <c r="A6647" s="3"/>
      <c r="G6647" s="3"/>
      <c r="H6647" s="3"/>
      <c r="I6647" s="3"/>
    </row>
    <row r="6648" spans="1:9" x14ac:dyDescent="0.2">
      <c r="A6648" s="3"/>
      <c r="G6648" s="3"/>
      <c r="H6648" s="3"/>
      <c r="I6648" s="3"/>
    </row>
    <row r="6649" spans="1:9" x14ac:dyDescent="0.2">
      <c r="A6649" s="3"/>
      <c r="G6649" s="3"/>
      <c r="H6649" s="3"/>
      <c r="I6649" s="3"/>
    </row>
    <row r="6650" spans="1:9" x14ac:dyDescent="0.2">
      <c r="A6650" s="3"/>
      <c r="G6650" s="3"/>
      <c r="H6650" s="3"/>
      <c r="I6650" s="3"/>
    </row>
    <row r="6651" spans="1:9" x14ac:dyDescent="0.2">
      <c r="A6651" s="3"/>
      <c r="G6651" s="3"/>
      <c r="H6651" s="3"/>
      <c r="I6651" s="3"/>
    </row>
    <row r="6652" spans="1:9" x14ac:dyDescent="0.2">
      <c r="A6652" s="3"/>
      <c r="G6652" s="3"/>
      <c r="H6652" s="3"/>
      <c r="I6652" s="3"/>
    </row>
    <row r="6653" spans="1:9" x14ac:dyDescent="0.2">
      <c r="A6653" s="3"/>
      <c r="G6653" s="3"/>
      <c r="H6653" s="3"/>
      <c r="I6653" s="3"/>
    </row>
    <row r="6654" spans="1:9" x14ac:dyDescent="0.2">
      <c r="A6654" s="3"/>
      <c r="G6654" s="3"/>
      <c r="H6654" s="3"/>
      <c r="I6654" s="3"/>
    </row>
    <row r="6655" spans="1:9" x14ac:dyDescent="0.2">
      <c r="A6655" s="3"/>
      <c r="G6655" s="3"/>
      <c r="H6655" s="3"/>
      <c r="I6655" s="3"/>
    </row>
    <row r="6656" spans="1:9" x14ac:dyDescent="0.2">
      <c r="A6656" s="3"/>
      <c r="G6656" s="3"/>
      <c r="H6656" s="3"/>
      <c r="I6656" s="3"/>
    </row>
    <row r="6657" spans="1:9" x14ac:dyDescent="0.2">
      <c r="A6657" s="3"/>
      <c r="G6657" s="3"/>
      <c r="H6657" s="3"/>
      <c r="I6657" s="3"/>
    </row>
    <row r="6658" spans="1:9" x14ac:dyDescent="0.2">
      <c r="A6658" s="3"/>
      <c r="G6658" s="3"/>
      <c r="H6658" s="3"/>
      <c r="I6658" s="3"/>
    </row>
    <row r="6659" spans="1:9" x14ac:dyDescent="0.2">
      <c r="A6659" s="3"/>
      <c r="G6659" s="3"/>
      <c r="H6659" s="3"/>
      <c r="I6659" s="3"/>
    </row>
    <row r="6660" spans="1:9" x14ac:dyDescent="0.2">
      <c r="A6660" s="3"/>
      <c r="G6660" s="3"/>
      <c r="H6660" s="3"/>
      <c r="I6660" s="3"/>
    </row>
    <row r="6661" spans="1:9" x14ac:dyDescent="0.2">
      <c r="A6661" s="3"/>
      <c r="G6661" s="3"/>
      <c r="H6661" s="3"/>
      <c r="I6661" s="3"/>
    </row>
    <row r="6662" spans="1:9" x14ac:dyDescent="0.2">
      <c r="A6662" s="3"/>
      <c r="G6662" s="3"/>
      <c r="H6662" s="3"/>
      <c r="I6662" s="3"/>
    </row>
    <row r="6663" spans="1:9" x14ac:dyDescent="0.2">
      <c r="A6663" s="3"/>
      <c r="G6663" s="3"/>
      <c r="H6663" s="3"/>
      <c r="I6663" s="3"/>
    </row>
    <row r="6664" spans="1:9" x14ac:dyDescent="0.2">
      <c r="A6664" s="3"/>
      <c r="G6664" s="3"/>
      <c r="H6664" s="3"/>
      <c r="I6664" s="3"/>
    </row>
    <row r="6665" spans="1:9" x14ac:dyDescent="0.2">
      <c r="A6665" s="3"/>
      <c r="G6665" s="3"/>
      <c r="H6665" s="3"/>
      <c r="I6665" s="3"/>
    </row>
    <row r="6666" spans="1:9" x14ac:dyDescent="0.2">
      <c r="A6666" s="3"/>
      <c r="G6666" s="3"/>
      <c r="H6666" s="3"/>
      <c r="I6666" s="3"/>
    </row>
    <row r="6667" spans="1:9" x14ac:dyDescent="0.2">
      <c r="A6667" s="3"/>
      <c r="G6667" s="3"/>
      <c r="H6667" s="3"/>
      <c r="I6667" s="3"/>
    </row>
    <row r="6668" spans="1:9" x14ac:dyDescent="0.2">
      <c r="A6668" s="3"/>
      <c r="G6668" s="3"/>
      <c r="H6668" s="3"/>
      <c r="I6668" s="3"/>
    </row>
    <row r="6669" spans="1:9" x14ac:dyDescent="0.2">
      <c r="A6669" s="3"/>
      <c r="G6669" s="3"/>
      <c r="H6669" s="3"/>
      <c r="I6669" s="3"/>
    </row>
    <row r="6670" spans="1:9" x14ac:dyDescent="0.2">
      <c r="A6670" s="3"/>
      <c r="G6670" s="3"/>
      <c r="H6670" s="3"/>
      <c r="I6670" s="3"/>
    </row>
    <row r="6671" spans="1:9" x14ac:dyDescent="0.2">
      <c r="A6671" s="3"/>
      <c r="G6671" s="3"/>
      <c r="H6671" s="3"/>
      <c r="I6671" s="3"/>
    </row>
    <row r="6672" spans="1:9" x14ac:dyDescent="0.2">
      <c r="A6672" s="3"/>
      <c r="G6672" s="3"/>
      <c r="H6672" s="3"/>
      <c r="I6672" s="3"/>
    </row>
    <row r="6673" spans="1:9" x14ac:dyDescent="0.2">
      <c r="A6673" s="3"/>
      <c r="G6673" s="3"/>
      <c r="H6673" s="3"/>
      <c r="I6673" s="3"/>
    </row>
    <row r="6674" spans="1:9" x14ac:dyDescent="0.2">
      <c r="A6674" s="3"/>
      <c r="G6674" s="3"/>
      <c r="H6674" s="3"/>
      <c r="I6674" s="3"/>
    </row>
    <row r="6675" spans="1:9" x14ac:dyDescent="0.2">
      <c r="A6675" s="3"/>
      <c r="G6675" s="3"/>
      <c r="H6675" s="3"/>
      <c r="I6675" s="3"/>
    </row>
    <row r="6676" spans="1:9" x14ac:dyDescent="0.2">
      <c r="A6676" s="3"/>
      <c r="G6676" s="3"/>
      <c r="H6676" s="3"/>
      <c r="I6676" s="3"/>
    </row>
    <row r="6677" spans="1:9" x14ac:dyDescent="0.2">
      <c r="A6677" s="3"/>
      <c r="G6677" s="3"/>
      <c r="H6677" s="3"/>
      <c r="I6677" s="3"/>
    </row>
    <row r="6678" spans="1:9" x14ac:dyDescent="0.2">
      <c r="A6678" s="3"/>
      <c r="G6678" s="3"/>
      <c r="H6678" s="3"/>
      <c r="I6678" s="3"/>
    </row>
    <row r="6679" spans="1:9" x14ac:dyDescent="0.2">
      <c r="A6679" s="3"/>
      <c r="G6679" s="3"/>
      <c r="H6679" s="3"/>
      <c r="I6679" s="3"/>
    </row>
    <row r="6680" spans="1:9" x14ac:dyDescent="0.2">
      <c r="A6680" s="3"/>
      <c r="G6680" s="3"/>
      <c r="H6680" s="3"/>
      <c r="I6680" s="3"/>
    </row>
    <row r="6681" spans="1:9" x14ac:dyDescent="0.2">
      <c r="A6681" s="3"/>
      <c r="G6681" s="3"/>
      <c r="H6681" s="3"/>
      <c r="I6681" s="3"/>
    </row>
    <row r="6682" spans="1:9" x14ac:dyDescent="0.2">
      <c r="A6682" s="3"/>
      <c r="G6682" s="3"/>
      <c r="H6682" s="3"/>
      <c r="I6682" s="3"/>
    </row>
    <row r="6683" spans="1:9" x14ac:dyDescent="0.2">
      <c r="A6683" s="3"/>
      <c r="G6683" s="3"/>
      <c r="H6683" s="3"/>
      <c r="I6683" s="3"/>
    </row>
    <row r="6684" spans="1:9" x14ac:dyDescent="0.2">
      <c r="A6684" s="3"/>
      <c r="G6684" s="3"/>
      <c r="H6684" s="3"/>
      <c r="I6684" s="3"/>
    </row>
    <row r="6685" spans="1:9" x14ac:dyDescent="0.2">
      <c r="A6685" s="3"/>
      <c r="G6685" s="3"/>
      <c r="H6685" s="3"/>
      <c r="I6685" s="3"/>
    </row>
    <row r="6686" spans="1:9" x14ac:dyDescent="0.2">
      <c r="A6686" s="3"/>
      <c r="G6686" s="3"/>
      <c r="H6686" s="3"/>
      <c r="I6686" s="3"/>
    </row>
    <row r="6687" spans="1:9" x14ac:dyDescent="0.2">
      <c r="A6687" s="3"/>
      <c r="G6687" s="3"/>
      <c r="H6687" s="3"/>
      <c r="I6687" s="3"/>
    </row>
    <row r="6688" spans="1:9" x14ac:dyDescent="0.2">
      <c r="A6688" s="3"/>
      <c r="G6688" s="3"/>
      <c r="H6688" s="3"/>
      <c r="I6688" s="3"/>
    </row>
    <row r="6689" spans="1:9" x14ac:dyDescent="0.2">
      <c r="A6689" s="3"/>
      <c r="G6689" s="3"/>
      <c r="H6689" s="3"/>
      <c r="I6689" s="3"/>
    </row>
    <row r="6690" spans="1:9" x14ac:dyDescent="0.2">
      <c r="A6690" s="3"/>
      <c r="G6690" s="3"/>
      <c r="H6690" s="3"/>
      <c r="I6690" s="3"/>
    </row>
    <row r="6691" spans="1:9" x14ac:dyDescent="0.2">
      <c r="A6691" s="3"/>
      <c r="G6691" s="3"/>
      <c r="H6691" s="3"/>
      <c r="I6691" s="3"/>
    </row>
    <row r="6692" spans="1:9" x14ac:dyDescent="0.2">
      <c r="A6692" s="3"/>
      <c r="G6692" s="3"/>
      <c r="H6692" s="3"/>
      <c r="I6692" s="3"/>
    </row>
    <row r="6693" spans="1:9" x14ac:dyDescent="0.2">
      <c r="A6693" s="3"/>
      <c r="G6693" s="3"/>
      <c r="H6693" s="3"/>
      <c r="I6693" s="3"/>
    </row>
    <row r="6694" spans="1:9" x14ac:dyDescent="0.2">
      <c r="A6694" s="3"/>
      <c r="G6694" s="3"/>
      <c r="H6694" s="3"/>
      <c r="I6694" s="3"/>
    </row>
    <row r="6695" spans="1:9" x14ac:dyDescent="0.2">
      <c r="A6695" s="3"/>
      <c r="G6695" s="3"/>
      <c r="H6695" s="3"/>
      <c r="I6695" s="3"/>
    </row>
    <row r="6696" spans="1:9" x14ac:dyDescent="0.2">
      <c r="A6696" s="3"/>
      <c r="G6696" s="3"/>
      <c r="H6696" s="3"/>
      <c r="I6696" s="3"/>
    </row>
    <row r="6697" spans="1:9" x14ac:dyDescent="0.2">
      <c r="A6697" s="3"/>
      <c r="G6697" s="3"/>
      <c r="H6697" s="3"/>
      <c r="I6697" s="3"/>
    </row>
    <row r="6698" spans="1:9" x14ac:dyDescent="0.2">
      <c r="A6698" s="3"/>
      <c r="G6698" s="3"/>
      <c r="H6698" s="3"/>
      <c r="I6698" s="3"/>
    </row>
    <row r="6699" spans="1:9" x14ac:dyDescent="0.2">
      <c r="A6699" s="3"/>
      <c r="G6699" s="3"/>
      <c r="H6699" s="3"/>
      <c r="I6699" s="3"/>
    </row>
    <row r="6700" spans="1:9" x14ac:dyDescent="0.2">
      <c r="A6700" s="3"/>
      <c r="G6700" s="3"/>
      <c r="H6700" s="3"/>
      <c r="I6700" s="3"/>
    </row>
    <row r="6701" spans="1:9" x14ac:dyDescent="0.2">
      <c r="A6701" s="3"/>
      <c r="G6701" s="3"/>
      <c r="H6701" s="3"/>
      <c r="I6701" s="3"/>
    </row>
    <row r="6702" spans="1:9" x14ac:dyDescent="0.2">
      <c r="A6702" s="3"/>
      <c r="G6702" s="3"/>
      <c r="H6702" s="3"/>
      <c r="I6702" s="3"/>
    </row>
    <row r="6703" spans="1:9" x14ac:dyDescent="0.2">
      <c r="A6703" s="3"/>
      <c r="G6703" s="3"/>
      <c r="H6703" s="3"/>
      <c r="I6703" s="3"/>
    </row>
    <row r="6704" spans="1:9" x14ac:dyDescent="0.2">
      <c r="A6704" s="3"/>
      <c r="G6704" s="3"/>
      <c r="H6704" s="3"/>
      <c r="I6704" s="3"/>
    </row>
    <row r="6705" spans="1:9" x14ac:dyDescent="0.2">
      <c r="A6705" s="3"/>
      <c r="G6705" s="3"/>
      <c r="H6705" s="3"/>
      <c r="I6705" s="3"/>
    </row>
    <row r="6706" spans="1:9" x14ac:dyDescent="0.2">
      <c r="A6706" s="3"/>
      <c r="G6706" s="3"/>
      <c r="H6706" s="3"/>
      <c r="I6706" s="3"/>
    </row>
    <row r="6707" spans="1:9" x14ac:dyDescent="0.2">
      <c r="A6707" s="3"/>
      <c r="G6707" s="3"/>
      <c r="H6707" s="3"/>
      <c r="I6707" s="3"/>
    </row>
    <row r="6708" spans="1:9" x14ac:dyDescent="0.2">
      <c r="A6708" s="3"/>
      <c r="G6708" s="3"/>
      <c r="H6708" s="3"/>
      <c r="I6708" s="3"/>
    </row>
    <row r="6709" spans="1:9" x14ac:dyDescent="0.2">
      <c r="A6709" s="3"/>
      <c r="G6709" s="3"/>
      <c r="H6709" s="3"/>
      <c r="I6709" s="3"/>
    </row>
    <row r="6710" spans="1:9" x14ac:dyDescent="0.2">
      <c r="A6710" s="3"/>
      <c r="G6710" s="3"/>
      <c r="H6710" s="3"/>
      <c r="I6710" s="3"/>
    </row>
    <row r="6711" spans="1:9" x14ac:dyDescent="0.2">
      <c r="A6711" s="3"/>
      <c r="G6711" s="3"/>
      <c r="H6711" s="3"/>
      <c r="I6711" s="3"/>
    </row>
    <row r="6712" spans="1:9" x14ac:dyDescent="0.2">
      <c r="A6712" s="3"/>
      <c r="G6712" s="3"/>
      <c r="H6712" s="3"/>
      <c r="I6712" s="3"/>
    </row>
    <row r="6713" spans="1:9" x14ac:dyDescent="0.2">
      <c r="A6713" s="3"/>
      <c r="G6713" s="3"/>
      <c r="H6713" s="3"/>
      <c r="I6713" s="3"/>
    </row>
    <row r="6714" spans="1:9" x14ac:dyDescent="0.2">
      <c r="A6714" s="3"/>
      <c r="G6714" s="3"/>
      <c r="H6714" s="3"/>
      <c r="I6714" s="3"/>
    </row>
    <row r="6715" spans="1:9" x14ac:dyDescent="0.2">
      <c r="A6715" s="3"/>
      <c r="G6715" s="3"/>
      <c r="H6715" s="3"/>
      <c r="I6715" s="3"/>
    </row>
    <row r="6716" spans="1:9" x14ac:dyDescent="0.2">
      <c r="A6716" s="3"/>
      <c r="G6716" s="3"/>
      <c r="H6716" s="3"/>
      <c r="I6716" s="3"/>
    </row>
    <row r="6717" spans="1:9" x14ac:dyDescent="0.2">
      <c r="A6717" s="3"/>
      <c r="G6717" s="3"/>
      <c r="H6717" s="3"/>
      <c r="I6717" s="3"/>
    </row>
    <row r="6718" spans="1:9" x14ac:dyDescent="0.2">
      <c r="A6718" s="3"/>
      <c r="G6718" s="3"/>
      <c r="H6718" s="3"/>
      <c r="I6718" s="3"/>
    </row>
    <row r="6719" spans="1:9" x14ac:dyDescent="0.2">
      <c r="A6719" s="3"/>
      <c r="G6719" s="3"/>
      <c r="H6719" s="3"/>
      <c r="I6719" s="3"/>
    </row>
    <row r="6720" spans="1:9" x14ac:dyDescent="0.2">
      <c r="A6720" s="3"/>
      <c r="G6720" s="3"/>
      <c r="H6720" s="3"/>
      <c r="I6720" s="3"/>
    </row>
    <row r="6721" spans="1:9" x14ac:dyDescent="0.2">
      <c r="A6721" s="3"/>
      <c r="G6721" s="3"/>
      <c r="H6721" s="3"/>
      <c r="I6721" s="3"/>
    </row>
    <row r="6722" spans="1:9" x14ac:dyDescent="0.2">
      <c r="A6722" s="3"/>
      <c r="G6722" s="3"/>
      <c r="H6722" s="3"/>
      <c r="I6722" s="3"/>
    </row>
    <row r="6723" spans="1:9" x14ac:dyDescent="0.2">
      <c r="A6723" s="3"/>
      <c r="G6723" s="3"/>
      <c r="H6723" s="3"/>
      <c r="I6723" s="3"/>
    </row>
    <row r="6724" spans="1:9" x14ac:dyDescent="0.2">
      <c r="A6724" s="3"/>
      <c r="G6724" s="3"/>
      <c r="H6724" s="3"/>
      <c r="I6724" s="3"/>
    </row>
    <row r="6725" spans="1:9" x14ac:dyDescent="0.2">
      <c r="A6725" s="3"/>
      <c r="G6725" s="3"/>
      <c r="H6725" s="3"/>
      <c r="I6725" s="3"/>
    </row>
    <row r="6726" spans="1:9" x14ac:dyDescent="0.2">
      <c r="A6726" s="3"/>
      <c r="G6726" s="3"/>
      <c r="H6726" s="3"/>
      <c r="I6726" s="3"/>
    </row>
    <row r="6727" spans="1:9" x14ac:dyDescent="0.2">
      <c r="A6727" s="3"/>
      <c r="G6727" s="3"/>
      <c r="H6727" s="3"/>
      <c r="I6727" s="3"/>
    </row>
    <row r="6728" spans="1:9" x14ac:dyDescent="0.2">
      <c r="A6728" s="3"/>
      <c r="G6728" s="3"/>
      <c r="H6728" s="3"/>
      <c r="I6728" s="3"/>
    </row>
    <row r="6729" spans="1:9" x14ac:dyDescent="0.2">
      <c r="A6729" s="3"/>
      <c r="G6729" s="3"/>
      <c r="H6729" s="3"/>
      <c r="I6729" s="3"/>
    </row>
    <row r="6730" spans="1:9" x14ac:dyDescent="0.2">
      <c r="A6730" s="3"/>
      <c r="G6730" s="3"/>
      <c r="H6730" s="3"/>
      <c r="I6730" s="3"/>
    </row>
    <row r="6731" spans="1:9" x14ac:dyDescent="0.2">
      <c r="A6731" s="3"/>
      <c r="G6731" s="3"/>
      <c r="H6731" s="3"/>
      <c r="I6731" s="3"/>
    </row>
    <row r="6732" spans="1:9" x14ac:dyDescent="0.2">
      <c r="A6732" s="3"/>
      <c r="G6732" s="3"/>
      <c r="H6732" s="3"/>
      <c r="I6732" s="3"/>
    </row>
    <row r="6733" spans="1:9" x14ac:dyDescent="0.2">
      <c r="A6733" s="3"/>
      <c r="G6733" s="3"/>
      <c r="H6733" s="3"/>
      <c r="I6733" s="3"/>
    </row>
    <row r="6734" spans="1:9" x14ac:dyDescent="0.2">
      <c r="A6734" s="3"/>
      <c r="G6734" s="3"/>
      <c r="H6734" s="3"/>
      <c r="I6734" s="3"/>
    </row>
    <row r="6735" spans="1:9" x14ac:dyDescent="0.2">
      <c r="A6735" s="3"/>
      <c r="G6735" s="3"/>
      <c r="H6735" s="3"/>
      <c r="I6735" s="3"/>
    </row>
    <row r="6736" spans="1:9" x14ac:dyDescent="0.2">
      <c r="A6736" s="3"/>
      <c r="G6736" s="3"/>
      <c r="H6736" s="3"/>
      <c r="I6736" s="3"/>
    </row>
    <row r="6737" spans="1:9" x14ac:dyDescent="0.2">
      <c r="A6737" s="3"/>
      <c r="G6737" s="3"/>
      <c r="H6737" s="3"/>
      <c r="I6737" s="3"/>
    </row>
    <row r="6738" spans="1:9" x14ac:dyDescent="0.2">
      <c r="A6738" s="3"/>
      <c r="G6738" s="3"/>
      <c r="H6738" s="3"/>
      <c r="I6738" s="3"/>
    </row>
    <row r="6739" spans="1:9" x14ac:dyDescent="0.2">
      <c r="A6739" s="3"/>
      <c r="G6739" s="3"/>
      <c r="H6739" s="3"/>
      <c r="I6739" s="3"/>
    </row>
    <row r="6740" spans="1:9" x14ac:dyDescent="0.2">
      <c r="A6740" s="3"/>
      <c r="G6740" s="3"/>
      <c r="H6740" s="3"/>
      <c r="I6740" s="3"/>
    </row>
    <row r="6741" spans="1:9" x14ac:dyDescent="0.2">
      <c r="A6741" s="3"/>
      <c r="G6741" s="3"/>
      <c r="H6741" s="3"/>
      <c r="I6741" s="3"/>
    </row>
    <row r="6742" spans="1:9" x14ac:dyDescent="0.2">
      <c r="A6742" s="3"/>
      <c r="G6742" s="3"/>
      <c r="H6742" s="3"/>
      <c r="I6742" s="3"/>
    </row>
    <row r="6743" spans="1:9" x14ac:dyDescent="0.2">
      <c r="A6743" s="3"/>
      <c r="G6743" s="3"/>
      <c r="H6743" s="3"/>
      <c r="I6743" s="3"/>
    </row>
    <row r="6744" spans="1:9" x14ac:dyDescent="0.2">
      <c r="A6744" s="3"/>
      <c r="G6744" s="3"/>
      <c r="H6744" s="3"/>
      <c r="I6744" s="3"/>
    </row>
    <row r="6745" spans="1:9" x14ac:dyDescent="0.2">
      <c r="A6745" s="3"/>
      <c r="G6745" s="3"/>
      <c r="H6745" s="3"/>
      <c r="I6745" s="3"/>
    </row>
    <row r="6746" spans="1:9" x14ac:dyDescent="0.2">
      <c r="A6746" s="3"/>
      <c r="G6746" s="3"/>
      <c r="H6746" s="3"/>
      <c r="I6746" s="3"/>
    </row>
    <row r="6747" spans="1:9" x14ac:dyDescent="0.2">
      <c r="A6747" s="3"/>
      <c r="G6747" s="3"/>
      <c r="H6747" s="3"/>
      <c r="I6747" s="3"/>
    </row>
    <row r="6748" spans="1:9" x14ac:dyDescent="0.2">
      <c r="A6748" s="3"/>
      <c r="G6748" s="3"/>
      <c r="H6748" s="3"/>
      <c r="I6748" s="3"/>
    </row>
    <row r="6749" spans="1:9" x14ac:dyDescent="0.2">
      <c r="A6749" s="3"/>
      <c r="G6749" s="3"/>
      <c r="H6749" s="3"/>
      <c r="I6749" s="3"/>
    </row>
    <row r="6750" spans="1:9" x14ac:dyDescent="0.2">
      <c r="A6750" s="3"/>
      <c r="G6750" s="3"/>
      <c r="H6750" s="3"/>
      <c r="I6750" s="3"/>
    </row>
    <row r="6751" spans="1:9" x14ac:dyDescent="0.2">
      <c r="A6751" s="3"/>
      <c r="G6751" s="3"/>
      <c r="H6751" s="3"/>
      <c r="I6751" s="3"/>
    </row>
    <row r="6752" spans="1:9" x14ac:dyDescent="0.2">
      <c r="A6752" s="3"/>
      <c r="G6752" s="3"/>
      <c r="H6752" s="3"/>
      <c r="I6752" s="3"/>
    </row>
    <row r="6753" spans="1:9" x14ac:dyDescent="0.2">
      <c r="A6753" s="3"/>
      <c r="G6753" s="3"/>
      <c r="H6753" s="3"/>
      <c r="I6753" s="3"/>
    </row>
    <row r="6754" spans="1:9" x14ac:dyDescent="0.2">
      <c r="A6754" s="3"/>
      <c r="G6754" s="3"/>
      <c r="H6754" s="3"/>
      <c r="I6754" s="3"/>
    </row>
    <row r="6755" spans="1:9" x14ac:dyDescent="0.2">
      <c r="A6755" s="3"/>
      <c r="G6755" s="3"/>
      <c r="H6755" s="3"/>
      <c r="I6755" s="3"/>
    </row>
    <row r="6756" spans="1:9" x14ac:dyDescent="0.2">
      <c r="A6756" s="3"/>
      <c r="G6756" s="3"/>
      <c r="H6756" s="3"/>
      <c r="I6756" s="3"/>
    </row>
    <row r="6757" spans="1:9" x14ac:dyDescent="0.2">
      <c r="A6757" s="3"/>
      <c r="G6757" s="3"/>
      <c r="H6757" s="3"/>
      <c r="I6757" s="3"/>
    </row>
    <row r="6758" spans="1:9" x14ac:dyDescent="0.2">
      <c r="A6758" s="3"/>
      <c r="G6758" s="3"/>
      <c r="H6758" s="3"/>
      <c r="I6758" s="3"/>
    </row>
    <row r="6759" spans="1:9" x14ac:dyDescent="0.2">
      <c r="A6759" s="3"/>
      <c r="G6759" s="3"/>
      <c r="H6759" s="3"/>
      <c r="I6759" s="3"/>
    </row>
    <row r="6760" spans="1:9" x14ac:dyDescent="0.2">
      <c r="A6760" s="3"/>
      <c r="G6760" s="3"/>
      <c r="H6760" s="3"/>
      <c r="I6760" s="3"/>
    </row>
    <row r="6761" spans="1:9" x14ac:dyDescent="0.2">
      <c r="A6761" s="3"/>
      <c r="G6761" s="3"/>
      <c r="H6761" s="3"/>
      <c r="I6761" s="3"/>
    </row>
    <row r="6762" spans="1:9" x14ac:dyDescent="0.2">
      <c r="A6762" s="3"/>
      <c r="G6762" s="3"/>
      <c r="H6762" s="3"/>
      <c r="I6762" s="3"/>
    </row>
    <row r="6763" spans="1:9" x14ac:dyDescent="0.2">
      <c r="A6763" s="3"/>
      <c r="G6763" s="3"/>
      <c r="H6763" s="3"/>
      <c r="I6763" s="3"/>
    </row>
    <row r="6764" spans="1:9" x14ac:dyDescent="0.2">
      <c r="A6764" s="3"/>
      <c r="G6764" s="3"/>
      <c r="H6764" s="3"/>
      <c r="I6764" s="3"/>
    </row>
    <row r="6765" spans="1:9" x14ac:dyDescent="0.2">
      <c r="A6765" s="3"/>
      <c r="G6765" s="3"/>
      <c r="H6765" s="3"/>
      <c r="I6765" s="3"/>
    </row>
    <row r="6766" spans="1:9" x14ac:dyDescent="0.2">
      <c r="A6766" s="3"/>
      <c r="G6766" s="3"/>
      <c r="H6766" s="3"/>
      <c r="I6766" s="3"/>
    </row>
    <row r="6767" spans="1:9" x14ac:dyDescent="0.2">
      <c r="A6767" s="3"/>
      <c r="G6767" s="3"/>
      <c r="H6767" s="3"/>
      <c r="I6767" s="3"/>
    </row>
    <row r="6768" spans="1:9" x14ac:dyDescent="0.2">
      <c r="A6768" s="3"/>
      <c r="G6768" s="3"/>
      <c r="H6768" s="3"/>
      <c r="I6768" s="3"/>
    </row>
    <row r="6769" spans="1:9" x14ac:dyDescent="0.2">
      <c r="A6769" s="3"/>
      <c r="G6769" s="3"/>
      <c r="H6769" s="3"/>
      <c r="I6769" s="3"/>
    </row>
    <row r="6770" spans="1:9" x14ac:dyDescent="0.2">
      <c r="A6770" s="3"/>
      <c r="G6770" s="3"/>
      <c r="H6770" s="3"/>
      <c r="I6770" s="3"/>
    </row>
    <row r="6771" spans="1:9" x14ac:dyDescent="0.2">
      <c r="A6771" s="3"/>
      <c r="G6771" s="3"/>
      <c r="H6771" s="3"/>
      <c r="I6771" s="3"/>
    </row>
    <row r="6772" spans="1:9" x14ac:dyDescent="0.2">
      <c r="A6772" s="3"/>
      <c r="G6772" s="3"/>
      <c r="H6772" s="3"/>
      <c r="I6772" s="3"/>
    </row>
    <row r="6773" spans="1:9" x14ac:dyDescent="0.2">
      <c r="A6773" s="3"/>
      <c r="G6773" s="3"/>
      <c r="H6773" s="3"/>
      <c r="I6773" s="3"/>
    </row>
    <row r="6774" spans="1:9" x14ac:dyDescent="0.2">
      <c r="A6774" s="3"/>
      <c r="G6774" s="3"/>
      <c r="H6774" s="3"/>
      <c r="I6774" s="3"/>
    </row>
    <row r="6775" spans="1:9" x14ac:dyDescent="0.2">
      <c r="A6775" s="3"/>
      <c r="G6775" s="3"/>
      <c r="H6775" s="3"/>
      <c r="I6775" s="3"/>
    </row>
    <row r="6776" spans="1:9" x14ac:dyDescent="0.2">
      <c r="A6776" s="3"/>
      <c r="G6776" s="3"/>
      <c r="H6776" s="3"/>
      <c r="I6776" s="3"/>
    </row>
    <row r="6777" spans="1:9" x14ac:dyDescent="0.2">
      <c r="A6777" s="3"/>
      <c r="G6777" s="3"/>
      <c r="H6777" s="3"/>
      <c r="I6777" s="3"/>
    </row>
    <row r="6778" spans="1:9" x14ac:dyDescent="0.2">
      <c r="A6778" s="3"/>
      <c r="G6778" s="3"/>
      <c r="H6778" s="3"/>
      <c r="I6778" s="3"/>
    </row>
    <row r="6779" spans="1:9" x14ac:dyDescent="0.2">
      <c r="A6779" s="3"/>
      <c r="G6779" s="3"/>
      <c r="H6779" s="3"/>
      <c r="I6779" s="3"/>
    </row>
    <row r="6780" spans="1:9" x14ac:dyDescent="0.2">
      <c r="A6780" s="3"/>
      <c r="G6780" s="3"/>
      <c r="H6780" s="3"/>
      <c r="I6780" s="3"/>
    </row>
    <row r="6781" spans="1:9" x14ac:dyDescent="0.2">
      <c r="A6781" s="3"/>
      <c r="G6781" s="3"/>
      <c r="H6781" s="3"/>
      <c r="I6781" s="3"/>
    </row>
    <row r="6782" spans="1:9" x14ac:dyDescent="0.2">
      <c r="A6782" s="3"/>
      <c r="G6782" s="3"/>
      <c r="H6782" s="3"/>
      <c r="I6782" s="3"/>
    </row>
    <row r="6783" spans="1:9" x14ac:dyDescent="0.2">
      <c r="A6783" s="3"/>
      <c r="G6783" s="3"/>
      <c r="H6783" s="3"/>
      <c r="I6783" s="3"/>
    </row>
    <row r="6784" spans="1:9" x14ac:dyDescent="0.2">
      <c r="A6784" s="3"/>
      <c r="G6784" s="3"/>
      <c r="H6784" s="3"/>
      <c r="I6784" s="3"/>
    </row>
    <row r="6785" spans="1:9" x14ac:dyDescent="0.2">
      <c r="A6785" s="3"/>
      <c r="G6785" s="3"/>
      <c r="H6785" s="3"/>
      <c r="I6785" s="3"/>
    </row>
    <row r="6786" spans="1:9" x14ac:dyDescent="0.2">
      <c r="A6786" s="3"/>
      <c r="G6786" s="3"/>
      <c r="H6786" s="3"/>
      <c r="I6786" s="3"/>
    </row>
    <row r="6787" spans="1:9" x14ac:dyDescent="0.2">
      <c r="A6787" s="3"/>
      <c r="G6787" s="3"/>
      <c r="H6787" s="3"/>
      <c r="I6787" s="3"/>
    </row>
    <row r="6788" spans="1:9" x14ac:dyDescent="0.2">
      <c r="A6788" s="3"/>
      <c r="G6788" s="3"/>
      <c r="H6788" s="3"/>
      <c r="I6788" s="3"/>
    </row>
    <row r="6789" spans="1:9" x14ac:dyDescent="0.2">
      <c r="A6789" s="3"/>
      <c r="G6789" s="3"/>
      <c r="H6789" s="3"/>
      <c r="I6789" s="3"/>
    </row>
    <row r="6790" spans="1:9" x14ac:dyDescent="0.2">
      <c r="A6790" s="3"/>
      <c r="G6790" s="3"/>
      <c r="H6790" s="3"/>
      <c r="I6790" s="3"/>
    </row>
    <row r="6791" spans="1:9" x14ac:dyDescent="0.2">
      <c r="A6791" s="3"/>
      <c r="G6791" s="3"/>
      <c r="H6791" s="3"/>
      <c r="I6791" s="3"/>
    </row>
    <row r="6792" spans="1:9" x14ac:dyDescent="0.2">
      <c r="A6792" s="3"/>
      <c r="G6792" s="3"/>
      <c r="H6792" s="3"/>
      <c r="I6792" s="3"/>
    </row>
    <row r="6793" spans="1:9" x14ac:dyDescent="0.2">
      <c r="A6793" s="3"/>
      <c r="G6793" s="3"/>
      <c r="H6793" s="3"/>
      <c r="I6793" s="3"/>
    </row>
    <row r="6794" spans="1:9" x14ac:dyDescent="0.2">
      <c r="A6794" s="3"/>
      <c r="G6794" s="3"/>
      <c r="H6794" s="3"/>
      <c r="I6794" s="3"/>
    </row>
    <row r="6795" spans="1:9" x14ac:dyDescent="0.2">
      <c r="A6795" s="3"/>
      <c r="G6795" s="3"/>
      <c r="H6795" s="3"/>
      <c r="I6795" s="3"/>
    </row>
    <row r="6796" spans="1:9" x14ac:dyDescent="0.2">
      <c r="A6796" s="3"/>
      <c r="G6796" s="3"/>
      <c r="H6796" s="3"/>
      <c r="I6796" s="3"/>
    </row>
    <row r="6797" spans="1:9" x14ac:dyDescent="0.2">
      <c r="A6797" s="3"/>
      <c r="G6797" s="3"/>
      <c r="H6797" s="3"/>
      <c r="I6797" s="3"/>
    </row>
    <row r="6798" spans="1:9" x14ac:dyDescent="0.2">
      <c r="A6798" s="3"/>
      <c r="G6798" s="3"/>
      <c r="H6798" s="3"/>
      <c r="I6798" s="3"/>
    </row>
    <row r="6799" spans="1:9" x14ac:dyDescent="0.2">
      <c r="A6799" s="3"/>
      <c r="G6799" s="3"/>
      <c r="H6799" s="3"/>
      <c r="I6799" s="3"/>
    </row>
    <row r="6800" spans="1:9" x14ac:dyDescent="0.2">
      <c r="A6800" s="3"/>
      <c r="G6800" s="3"/>
      <c r="H6800" s="3"/>
      <c r="I6800" s="3"/>
    </row>
    <row r="6801" spans="1:9" x14ac:dyDescent="0.2">
      <c r="A6801" s="3"/>
      <c r="G6801" s="3"/>
      <c r="H6801" s="3"/>
      <c r="I6801" s="3"/>
    </row>
    <row r="6802" spans="1:9" x14ac:dyDescent="0.2">
      <c r="A6802" s="3"/>
      <c r="G6802" s="3"/>
      <c r="H6802" s="3"/>
      <c r="I6802" s="3"/>
    </row>
    <row r="6803" spans="1:9" x14ac:dyDescent="0.2">
      <c r="A6803" s="3"/>
      <c r="G6803" s="3"/>
      <c r="H6803" s="3"/>
      <c r="I6803" s="3"/>
    </row>
    <row r="6804" spans="1:9" x14ac:dyDescent="0.2">
      <c r="A6804" s="3"/>
      <c r="G6804" s="3"/>
      <c r="H6804" s="3"/>
      <c r="I6804" s="3"/>
    </row>
    <row r="6805" spans="1:9" x14ac:dyDescent="0.2">
      <c r="A6805" s="3"/>
      <c r="G6805" s="3"/>
      <c r="H6805" s="3"/>
      <c r="I6805" s="3"/>
    </row>
    <row r="6806" spans="1:9" x14ac:dyDescent="0.2">
      <c r="A6806" s="3"/>
      <c r="G6806" s="3"/>
      <c r="H6806" s="3"/>
      <c r="I6806" s="3"/>
    </row>
    <row r="6807" spans="1:9" x14ac:dyDescent="0.2">
      <c r="A6807" s="3"/>
      <c r="G6807" s="3"/>
      <c r="H6807" s="3"/>
      <c r="I6807" s="3"/>
    </row>
    <row r="6808" spans="1:9" x14ac:dyDescent="0.2">
      <c r="A6808" s="3"/>
      <c r="G6808" s="3"/>
      <c r="H6808" s="3"/>
      <c r="I6808" s="3"/>
    </row>
    <row r="6809" spans="1:9" x14ac:dyDescent="0.2">
      <c r="A6809" s="3"/>
      <c r="G6809" s="3"/>
      <c r="H6809" s="3"/>
      <c r="I6809" s="3"/>
    </row>
    <row r="6810" spans="1:9" x14ac:dyDescent="0.2">
      <c r="A6810" s="3"/>
      <c r="G6810" s="3"/>
      <c r="H6810" s="3"/>
      <c r="I6810" s="3"/>
    </row>
    <row r="6811" spans="1:9" x14ac:dyDescent="0.2">
      <c r="A6811" s="3"/>
      <c r="G6811" s="3"/>
      <c r="H6811" s="3"/>
      <c r="I6811" s="3"/>
    </row>
    <row r="6812" spans="1:9" x14ac:dyDescent="0.2">
      <c r="A6812" s="3"/>
      <c r="G6812" s="3"/>
      <c r="H6812" s="3"/>
      <c r="I6812" s="3"/>
    </row>
    <row r="6813" spans="1:9" x14ac:dyDescent="0.2">
      <c r="A6813" s="3"/>
      <c r="G6813" s="3"/>
      <c r="H6813" s="3"/>
      <c r="I6813" s="3"/>
    </row>
    <row r="6814" spans="1:9" x14ac:dyDescent="0.2">
      <c r="A6814" s="3"/>
      <c r="G6814" s="3"/>
      <c r="H6814" s="3"/>
      <c r="I6814" s="3"/>
    </row>
    <row r="6815" spans="1:9" x14ac:dyDescent="0.2">
      <c r="A6815" s="3"/>
      <c r="G6815" s="3"/>
      <c r="H6815" s="3"/>
      <c r="I6815" s="3"/>
    </row>
    <row r="6816" spans="1:9" x14ac:dyDescent="0.2">
      <c r="A6816" s="3"/>
      <c r="G6816" s="3"/>
      <c r="H6816" s="3"/>
      <c r="I6816" s="3"/>
    </row>
    <row r="6817" spans="1:9" x14ac:dyDescent="0.2">
      <c r="A6817" s="3"/>
      <c r="G6817" s="3"/>
      <c r="H6817" s="3"/>
      <c r="I6817" s="3"/>
    </row>
    <row r="6818" spans="1:9" x14ac:dyDescent="0.2">
      <c r="A6818" s="3"/>
      <c r="G6818" s="3"/>
      <c r="H6818" s="3"/>
      <c r="I6818" s="3"/>
    </row>
    <row r="6819" spans="1:9" x14ac:dyDescent="0.2">
      <c r="A6819" s="3"/>
      <c r="G6819" s="3"/>
      <c r="H6819" s="3"/>
      <c r="I6819" s="3"/>
    </row>
    <row r="6820" spans="1:9" x14ac:dyDescent="0.2">
      <c r="A6820" s="3"/>
      <c r="G6820" s="3"/>
      <c r="H6820" s="3"/>
      <c r="I6820" s="3"/>
    </row>
    <row r="6821" spans="1:9" x14ac:dyDescent="0.2">
      <c r="A6821" s="3"/>
      <c r="G6821" s="3"/>
      <c r="H6821" s="3"/>
      <c r="I6821" s="3"/>
    </row>
    <row r="6822" spans="1:9" x14ac:dyDescent="0.2">
      <c r="A6822" s="3"/>
      <c r="G6822" s="3"/>
      <c r="H6822" s="3"/>
      <c r="I6822" s="3"/>
    </row>
    <row r="6823" spans="1:9" x14ac:dyDescent="0.2">
      <c r="A6823" s="3"/>
      <c r="G6823" s="3"/>
      <c r="H6823" s="3"/>
      <c r="I6823" s="3"/>
    </row>
    <row r="6824" spans="1:9" x14ac:dyDescent="0.2">
      <c r="A6824" s="3"/>
      <c r="G6824" s="3"/>
      <c r="H6824" s="3"/>
      <c r="I6824" s="3"/>
    </row>
    <row r="6825" spans="1:9" x14ac:dyDescent="0.2">
      <c r="A6825" s="3"/>
      <c r="G6825" s="3"/>
      <c r="H6825" s="3"/>
      <c r="I6825" s="3"/>
    </row>
    <row r="6826" spans="1:9" x14ac:dyDescent="0.2">
      <c r="A6826" s="3"/>
      <c r="G6826" s="3"/>
      <c r="H6826" s="3"/>
      <c r="I6826" s="3"/>
    </row>
    <row r="6827" spans="1:9" x14ac:dyDescent="0.2">
      <c r="A6827" s="3"/>
      <c r="G6827" s="3"/>
      <c r="H6827" s="3"/>
      <c r="I6827" s="3"/>
    </row>
    <row r="6828" spans="1:9" x14ac:dyDescent="0.2">
      <c r="A6828" s="3"/>
      <c r="G6828" s="3"/>
      <c r="H6828" s="3"/>
      <c r="I6828" s="3"/>
    </row>
    <row r="6829" spans="1:9" x14ac:dyDescent="0.2">
      <c r="A6829" s="3"/>
      <c r="G6829" s="3"/>
      <c r="H6829" s="3"/>
      <c r="I6829" s="3"/>
    </row>
    <row r="6830" spans="1:9" x14ac:dyDescent="0.2">
      <c r="A6830" s="3"/>
      <c r="G6830" s="3"/>
      <c r="H6830" s="3"/>
      <c r="I6830" s="3"/>
    </row>
    <row r="6831" spans="1:9" x14ac:dyDescent="0.2">
      <c r="A6831" s="3"/>
      <c r="G6831" s="3"/>
      <c r="H6831" s="3"/>
      <c r="I6831" s="3"/>
    </row>
    <row r="6832" spans="1:9" x14ac:dyDescent="0.2">
      <c r="A6832" s="3"/>
      <c r="G6832" s="3"/>
      <c r="H6832" s="3"/>
      <c r="I6832" s="3"/>
    </row>
    <row r="6833" spans="1:9" x14ac:dyDescent="0.2">
      <c r="A6833" s="3"/>
      <c r="G6833" s="3"/>
      <c r="H6833" s="3"/>
      <c r="I6833" s="3"/>
    </row>
    <row r="6834" spans="1:9" x14ac:dyDescent="0.2">
      <c r="A6834" s="3"/>
      <c r="G6834" s="3"/>
      <c r="H6834" s="3"/>
      <c r="I6834" s="3"/>
    </row>
    <row r="6835" spans="1:9" x14ac:dyDescent="0.2">
      <c r="A6835" s="3"/>
      <c r="G6835" s="3"/>
      <c r="H6835" s="3"/>
      <c r="I6835" s="3"/>
    </row>
    <row r="6836" spans="1:9" x14ac:dyDescent="0.2">
      <c r="A6836" s="3"/>
      <c r="G6836" s="3"/>
      <c r="H6836" s="3"/>
      <c r="I6836" s="3"/>
    </row>
    <row r="6837" spans="1:9" x14ac:dyDescent="0.2">
      <c r="A6837" s="3"/>
      <c r="G6837" s="3"/>
      <c r="H6837" s="3"/>
      <c r="I6837" s="3"/>
    </row>
    <row r="6838" spans="1:9" x14ac:dyDescent="0.2">
      <c r="A6838" s="3"/>
      <c r="G6838" s="3"/>
      <c r="H6838" s="3"/>
      <c r="I6838" s="3"/>
    </row>
    <row r="6839" spans="1:9" x14ac:dyDescent="0.2">
      <c r="A6839" s="3"/>
      <c r="G6839" s="3"/>
      <c r="H6839" s="3"/>
      <c r="I6839" s="3"/>
    </row>
    <row r="6840" spans="1:9" x14ac:dyDescent="0.2">
      <c r="A6840" s="3"/>
      <c r="G6840" s="3"/>
      <c r="H6840" s="3"/>
      <c r="I6840" s="3"/>
    </row>
    <row r="6841" spans="1:9" x14ac:dyDescent="0.2">
      <c r="A6841" s="3"/>
      <c r="G6841" s="3"/>
      <c r="H6841" s="3"/>
      <c r="I6841" s="3"/>
    </row>
    <row r="6842" spans="1:9" x14ac:dyDescent="0.2">
      <c r="A6842" s="3"/>
      <c r="G6842" s="3"/>
      <c r="H6842" s="3"/>
      <c r="I6842" s="3"/>
    </row>
    <row r="6843" spans="1:9" x14ac:dyDescent="0.2">
      <c r="A6843" s="3"/>
      <c r="G6843" s="3"/>
      <c r="H6843" s="3"/>
      <c r="I6843" s="3"/>
    </row>
    <row r="6844" spans="1:9" x14ac:dyDescent="0.2">
      <c r="A6844" s="3"/>
      <c r="G6844" s="3"/>
      <c r="H6844" s="3"/>
      <c r="I6844" s="3"/>
    </row>
    <row r="6845" spans="1:9" x14ac:dyDescent="0.2">
      <c r="A6845" s="3"/>
      <c r="G6845" s="3"/>
      <c r="H6845" s="3"/>
      <c r="I6845" s="3"/>
    </row>
    <row r="6846" spans="1:9" x14ac:dyDescent="0.2">
      <c r="A6846" s="3"/>
      <c r="G6846" s="3"/>
      <c r="H6846" s="3"/>
      <c r="I6846" s="3"/>
    </row>
    <row r="6847" spans="1:9" x14ac:dyDescent="0.2">
      <c r="A6847" s="3"/>
      <c r="G6847" s="3"/>
      <c r="H6847" s="3"/>
      <c r="I6847" s="3"/>
    </row>
    <row r="6848" spans="1:9" x14ac:dyDescent="0.2">
      <c r="A6848" s="3"/>
      <c r="G6848" s="3"/>
      <c r="H6848" s="3"/>
      <c r="I6848" s="3"/>
    </row>
    <row r="6849" spans="1:9" x14ac:dyDescent="0.2">
      <c r="A6849" s="3"/>
      <c r="G6849" s="3"/>
      <c r="H6849" s="3"/>
      <c r="I6849" s="3"/>
    </row>
    <row r="6850" spans="1:9" x14ac:dyDescent="0.2">
      <c r="A6850" s="3"/>
      <c r="G6850" s="3"/>
      <c r="H6850" s="3"/>
      <c r="I6850" s="3"/>
    </row>
    <row r="6851" spans="1:9" x14ac:dyDescent="0.2">
      <c r="A6851" s="3"/>
      <c r="G6851" s="3"/>
      <c r="H6851" s="3"/>
      <c r="I6851" s="3"/>
    </row>
    <row r="6852" spans="1:9" x14ac:dyDescent="0.2">
      <c r="A6852" s="3"/>
      <c r="G6852" s="3"/>
      <c r="H6852" s="3"/>
      <c r="I6852" s="3"/>
    </row>
    <row r="6853" spans="1:9" x14ac:dyDescent="0.2">
      <c r="A6853" s="3"/>
      <c r="G6853" s="3"/>
      <c r="H6853" s="3"/>
      <c r="I6853" s="3"/>
    </row>
    <row r="6854" spans="1:9" x14ac:dyDescent="0.2">
      <c r="A6854" s="3"/>
      <c r="G6854" s="3"/>
      <c r="H6854" s="3"/>
      <c r="I6854" s="3"/>
    </row>
    <row r="6855" spans="1:9" x14ac:dyDescent="0.2">
      <c r="A6855" s="3"/>
      <c r="G6855" s="3"/>
      <c r="H6855" s="3"/>
      <c r="I6855" s="3"/>
    </row>
    <row r="6856" spans="1:9" x14ac:dyDescent="0.2">
      <c r="A6856" s="3"/>
      <c r="G6856" s="3"/>
      <c r="H6856" s="3"/>
      <c r="I6856" s="3"/>
    </row>
    <row r="6857" spans="1:9" x14ac:dyDescent="0.2">
      <c r="A6857" s="3"/>
      <c r="G6857" s="3"/>
      <c r="H6857" s="3"/>
      <c r="I6857" s="3"/>
    </row>
    <row r="6858" spans="1:9" x14ac:dyDescent="0.2">
      <c r="A6858" s="3"/>
      <c r="G6858" s="3"/>
      <c r="H6858" s="3"/>
      <c r="I6858" s="3"/>
    </row>
    <row r="6859" spans="1:9" x14ac:dyDescent="0.2">
      <c r="A6859" s="3"/>
      <c r="G6859" s="3"/>
      <c r="H6859" s="3"/>
      <c r="I6859" s="3"/>
    </row>
    <row r="6860" spans="1:9" x14ac:dyDescent="0.2">
      <c r="A6860" s="3"/>
      <c r="G6860" s="3"/>
      <c r="H6860" s="3"/>
      <c r="I6860" s="3"/>
    </row>
    <row r="6861" spans="1:9" x14ac:dyDescent="0.2">
      <c r="A6861" s="3"/>
      <c r="G6861" s="3"/>
      <c r="H6861" s="3"/>
      <c r="I6861" s="3"/>
    </row>
    <row r="6862" spans="1:9" x14ac:dyDescent="0.2">
      <c r="A6862" s="3"/>
      <c r="G6862" s="3"/>
      <c r="H6862" s="3"/>
      <c r="I6862" s="3"/>
    </row>
    <row r="6863" spans="1:9" x14ac:dyDescent="0.2">
      <c r="A6863" s="3"/>
      <c r="G6863" s="3"/>
      <c r="H6863" s="3"/>
      <c r="I6863" s="3"/>
    </row>
    <row r="6864" spans="1:9" x14ac:dyDescent="0.2">
      <c r="A6864" s="3"/>
      <c r="G6864" s="3"/>
      <c r="H6864" s="3"/>
      <c r="I6864" s="3"/>
    </row>
    <row r="6865" spans="1:9" x14ac:dyDescent="0.2">
      <c r="A6865" s="3"/>
      <c r="G6865" s="3"/>
      <c r="H6865" s="3"/>
      <c r="I6865" s="3"/>
    </row>
    <row r="6866" spans="1:9" x14ac:dyDescent="0.2">
      <c r="A6866" s="3"/>
      <c r="G6866" s="3"/>
      <c r="H6866" s="3"/>
      <c r="I6866" s="3"/>
    </row>
    <row r="6867" spans="1:9" x14ac:dyDescent="0.2">
      <c r="A6867" s="3"/>
      <c r="G6867" s="3"/>
      <c r="H6867" s="3"/>
      <c r="I6867" s="3"/>
    </row>
    <row r="6868" spans="1:9" x14ac:dyDescent="0.2">
      <c r="A6868" s="3"/>
      <c r="G6868" s="3"/>
      <c r="H6868" s="3"/>
      <c r="I6868" s="3"/>
    </row>
    <row r="6869" spans="1:9" x14ac:dyDescent="0.2">
      <c r="A6869" s="3"/>
      <c r="G6869" s="3"/>
      <c r="H6869" s="3"/>
      <c r="I6869" s="3"/>
    </row>
    <row r="6870" spans="1:9" x14ac:dyDescent="0.2">
      <c r="A6870" s="3"/>
      <c r="G6870" s="3"/>
      <c r="H6870" s="3"/>
      <c r="I6870" s="3"/>
    </row>
    <row r="6871" spans="1:9" x14ac:dyDescent="0.2">
      <c r="A6871" s="3"/>
      <c r="G6871" s="3"/>
      <c r="H6871" s="3"/>
      <c r="I6871" s="3"/>
    </row>
    <row r="6872" spans="1:9" x14ac:dyDescent="0.2">
      <c r="A6872" s="3"/>
      <c r="G6872" s="3"/>
      <c r="H6872" s="3"/>
      <c r="I6872" s="3"/>
    </row>
    <row r="6873" spans="1:9" x14ac:dyDescent="0.2">
      <c r="A6873" s="3"/>
      <c r="G6873" s="3"/>
      <c r="H6873" s="3"/>
      <c r="I6873" s="3"/>
    </row>
    <row r="6874" spans="1:9" x14ac:dyDescent="0.2">
      <c r="A6874" s="3"/>
      <c r="G6874" s="3"/>
      <c r="H6874" s="3"/>
      <c r="I6874" s="3"/>
    </row>
    <row r="6875" spans="1:9" x14ac:dyDescent="0.2">
      <c r="A6875" s="3"/>
      <c r="G6875" s="3"/>
      <c r="H6875" s="3"/>
      <c r="I6875" s="3"/>
    </row>
    <row r="6876" spans="1:9" x14ac:dyDescent="0.2">
      <c r="A6876" s="3"/>
      <c r="G6876" s="3"/>
      <c r="H6876" s="3"/>
      <c r="I6876" s="3"/>
    </row>
    <row r="6877" spans="1:9" x14ac:dyDescent="0.2">
      <c r="A6877" s="3"/>
      <c r="G6877" s="3"/>
      <c r="H6877" s="3"/>
      <c r="I6877" s="3"/>
    </row>
    <row r="6878" spans="1:9" x14ac:dyDescent="0.2">
      <c r="A6878" s="3"/>
      <c r="G6878" s="3"/>
      <c r="H6878" s="3"/>
      <c r="I6878" s="3"/>
    </row>
    <row r="6879" spans="1:9" x14ac:dyDescent="0.2">
      <c r="A6879" s="3"/>
      <c r="G6879" s="3"/>
      <c r="H6879" s="3"/>
      <c r="I6879" s="3"/>
    </row>
    <row r="6880" spans="1:9" x14ac:dyDescent="0.2">
      <c r="A6880" s="3"/>
      <c r="G6880" s="3"/>
      <c r="H6880" s="3"/>
      <c r="I6880" s="3"/>
    </row>
    <row r="6881" spans="1:9" x14ac:dyDescent="0.2">
      <c r="A6881" s="3"/>
      <c r="G6881" s="3"/>
      <c r="H6881" s="3"/>
      <c r="I6881" s="3"/>
    </row>
    <row r="6882" spans="1:9" x14ac:dyDescent="0.2">
      <c r="A6882" s="3"/>
      <c r="G6882" s="3"/>
      <c r="H6882" s="3"/>
      <c r="I6882" s="3"/>
    </row>
    <row r="6883" spans="1:9" x14ac:dyDescent="0.2">
      <c r="A6883" s="3"/>
      <c r="G6883" s="3"/>
      <c r="H6883" s="3"/>
      <c r="I6883" s="3"/>
    </row>
    <row r="6884" spans="1:9" x14ac:dyDescent="0.2">
      <c r="A6884" s="3"/>
      <c r="G6884" s="3"/>
      <c r="H6884" s="3"/>
      <c r="I6884" s="3"/>
    </row>
    <row r="6885" spans="1:9" x14ac:dyDescent="0.2">
      <c r="A6885" s="3"/>
      <c r="G6885" s="3"/>
      <c r="H6885" s="3"/>
      <c r="I6885" s="3"/>
    </row>
    <row r="6886" spans="1:9" x14ac:dyDescent="0.2">
      <c r="A6886" s="3"/>
      <c r="G6886" s="3"/>
      <c r="H6886" s="3"/>
      <c r="I6886" s="3"/>
    </row>
    <row r="6887" spans="1:9" x14ac:dyDescent="0.2">
      <c r="A6887" s="3"/>
      <c r="G6887" s="3"/>
      <c r="H6887" s="3"/>
      <c r="I6887" s="3"/>
    </row>
    <row r="6888" spans="1:9" x14ac:dyDescent="0.2">
      <c r="A6888" s="3"/>
      <c r="G6888" s="3"/>
      <c r="H6888" s="3"/>
      <c r="I6888" s="3"/>
    </row>
    <row r="6889" spans="1:9" x14ac:dyDescent="0.2">
      <c r="A6889" s="3"/>
      <c r="G6889" s="3"/>
      <c r="H6889" s="3"/>
      <c r="I6889" s="3"/>
    </row>
    <row r="6890" spans="1:9" x14ac:dyDescent="0.2">
      <c r="A6890" s="3"/>
      <c r="G6890" s="3"/>
      <c r="H6890" s="3"/>
      <c r="I6890" s="3"/>
    </row>
    <row r="6891" spans="1:9" x14ac:dyDescent="0.2">
      <c r="A6891" s="3"/>
      <c r="G6891" s="3"/>
      <c r="H6891" s="3"/>
      <c r="I6891" s="3"/>
    </row>
    <row r="6892" spans="1:9" x14ac:dyDescent="0.2">
      <c r="A6892" s="3"/>
      <c r="G6892" s="3"/>
      <c r="H6892" s="3"/>
      <c r="I6892" s="3"/>
    </row>
    <row r="6893" spans="1:9" x14ac:dyDescent="0.2">
      <c r="A6893" s="3"/>
      <c r="G6893" s="3"/>
      <c r="H6893" s="3"/>
      <c r="I6893" s="3"/>
    </row>
    <row r="6894" spans="1:9" x14ac:dyDescent="0.2">
      <c r="A6894" s="3"/>
      <c r="G6894" s="3"/>
      <c r="H6894" s="3"/>
      <c r="I6894" s="3"/>
    </row>
    <row r="6895" spans="1:9" x14ac:dyDescent="0.2">
      <c r="A6895" s="3"/>
      <c r="G6895" s="3"/>
      <c r="H6895" s="3"/>
      <c r="I6895" s="3"/>
    </row>
    <row r="6896" spans="1:9" x14ac:dyDescent="0.2">
      <c r="A6896" s="3"/>
      <c r="G6896" s="3"/>
      <c r="H6896" s="3"/>
      <c r="I6896" s="3"/>
    </row>
    <row r="6897" spans="1:9" x14ac:dyDescent="0.2">
      <c r="A6897" s="3"/>
      <c r="G6897" s="3"/>
      <c r="H6897" s="3"/>
      <c r="I6897" s="3"/>
    </row>
    <row r="6898" spans="1:9" x14ac:dyDescent="0.2">
      <c r="A6898" s="3"/>
      <c r="G6898" s="3"/>
      <c r="H6898" s="3"/>
      <c r="I6898" s="3"/>
    </row>
    <row r="6899" spans="1:9" x14ac:dyDescent="0.2">
      <c r="A6899" s="3"/>
      <c r="G6899" s="3"/>
      <c r="H6899" s="3"/>
      <c r="I6899" s="3"/>
    </row>
    <row r="6900" spans="1:9" x14ac:dyDescent="0.2">
      <c r="A6900" s="3"/>
      <c r="G6900" s="3"/>
      <c r="H6900" s="3"/>
      <c r="I6900" s="3"/>
    </row>
    <row r="6901" spans="1:9" x14ac:dyDescent="0.2">
      <c r="A6901" s="3"/>
      <c r="G6901" s="3"/>
      <c r="H6901" s="3"/>
      <c r="I6901" s="3"/>
    </row>
    <row r="6902" spans="1:9" x14ac:dyDescent="0.2">
      <c r="A6902" s="3"/>
      <c r="G6902" s="3"/>
      <c r="H6902" s="3"/>
      <c r="I6902" s="3"/>
    </row>
    <row r="6903" spans="1:9" x14ac:dyDescent="0.2">
      <c r="A6903" s="3"/>
      <c r="G6903" s="3"/>
      <c r="H6903" s="3"/>
      <c r="I6903" s="3"/>
    </row>
    <row r="6904" spans="1:9" x14ac:dyDescent="0.2">
      <c r="A6904" s="3"/>
      <c r="G6904" s="3"/>
      <c r="H6904" s="3"/>
      <c r="I6904" s="3"/>
    </row>
    <row r="6905" spans="1:9" x14ac:dyDescent="0.2">
      <c r="A6905" s="3"/>
      <c r="G6905" s="3"/>
      <c r="H6905" s="3"/>
      <c r="I6905" s="3"/>
    </row>
    <row r="6906" spans="1:9" x14ac:dyDescent="0.2">
      <c r="A6906" s="3"/>
      <c r="G6906" s="3"/>
      <c r="H6906" s="3"/>
      <c r="I6906" s="3"/>
    </row>
    <row r="6907" spans="1:9" x14ac:dyDescent="0.2">
      <c r="A6907" s="3"/>
      <c r="G6907" s="3"/>
      <c r="H6907" s="3"/>
      <c r="I6907" s="3"/>
    </row>
    <row r="6908" spans="1:9" x14ac:dyDescent="0.2">
      <c r="A6908" s="3"/>
      <c r="G6908" s="3"/>
      <c r="H6908" s="3"/>
      <c r="I6908" s="3"/>
    </row>
    <row r="6909" spans="1:9" x14ac:dyDescent="0.2">
      <c r="A6909" s="3"/>
      <c r="G6909" s="3"/>
      <c r="H6909" s="3"/>
      <c r="I6909" s="3"/>
    </row>
    <row r="6910" spans="1:9" x14ac:dyDescent="0.2">
      <c r="A6910" s="3"/>
      <c r="G6910" s="3"/>
      <c r="H6910" s="3"/>
      <c r="I6910" s="3"/>
    </row>
    <row r="6911" spans="1:9" x14ac:dyDescent="0.2">
      <c r="A6911" s="3"/>
      <c r="G6911" s="3"/>
      <c r="H6911" s="3"/>
      <c r="I6911" s="3"/>
    </row>
    <row r="6912" spans="1:9" x14ac:dyDescent="0.2">
      <c r="A6912" s="3"/>
      <c r="G6912" s="3"/>
      <c r="H6912" s="3"/>
      <c r="I6912" s="3"/>
    </row>
    <row r="6913" spans="1:9" x14ac:dyDescent="0.2">
      <c r="A6913" s="3"/>
      <c r="G6913" s="3"/>
      <c r="H6913" s="3"/>
      <c r="I6913" s="3"/>
    </row>
    <row r="6914" spans="1:9" x14ac:dyDescent="0.2">
      <c r="A6914" s="3"/>
      <c r="G6914" s="3"/>
      <c r="H6914" s="3"/>
      <c r="I6914" s="3"/>
    </row>
    <row r="6915" spans="1:9" x14ac:dyDescent="0.2">
      <c r="A6915" s="3"/>
      <c r="G6915" s="3"/>
      <c r="H6915" s="3"/>
      <c r="I6915" s="3"/>
    </row>
    <row r="6916" spans="1:9" x14ac:dyDescent="0.2">
      <c r="A6916" s="3"/>
      <c r="G6916" s="3"/>
      <c r="H6916" s="3"/>
      <c r="I6916" s="3"/>
    </row>
    <row r="6917" spans="1:9" x14ac:dyDescent="0.2">
      <c r="A6917" s="3"/>
      <c r="G6917" s="3"/>
      <c r="H6917" s="3"/>
      <c r="I6917" s="3"/>
    </row>
    <row r="6918" spans="1:9" x14ac:dyDescent="0.2">
      <c r="A6918" s="3"/>
      <c r="G6918" s="3"/>
      <c r="H6918" s="3"/>
      <c r="I6918" s="3"/>
    </row>
    <row r="6919" spans="1:9" x14ac:dyDescent="0.2">
      <c r="A6919" s="3"/>
      <c r="G6919" s="3"/>
      <c r="H6919" s="3"/>
      <c r="I6919" s="3"/>
    </row>
    <row r="6920" spans="1:9" x14ac:dyDescent="0.2">
      <c r="A6920" s="3"/>
      <c r="G6920" s="3"/>
      <c r="H6920" s="3"/>
      <c r="I6920" s="3"/>
    </row>
    <row r="6921" spans="1:9" x14ac:dyDescent="0.2">
      <c r="A6921" s="3"/>
      <c r="G6921" s="3"/>
      <c r="H6921" s="3"/>
      <c r="I6921" s="3"/>
    </row>
    <row r="6922" spans="1:9" x14ac:dyDescent="0.2">
      <c r="A6922" s="3"/>
      <c r="G6922" s="3"/>
      <c r="H6922" s="3"/>
      <c r="I6922" s="3"/>
    </row>
    <row r="6923" spans="1:9" x14ac:dyDescent="0.2">
      <c r="A6923" s="3"/>
      <c r="G6923" s="3"/>
      <c r="H6923" s="3"/>
      <c r="I6923" s="3"/>
    </row>
    <row r="6924" spans="1:9" x14ac:dyDescent="0.2">
      <c r="A6924" s="3"/>
      <c r="G6924" s="3"/>
      <c r="H6924" s="3"/>
      <c r="I6924" s="3"/>
    </row>
    <row r="6925" spans="1:9" x14ac:dyDescent="0.2">
      <c r="A6925" s="3"/>
      <c r="G6925" s="3"/>
      <c r="H6925" s="3"/>
      <c r="I6925" s="3"/>
    </row>
    <row r="6926" spans="1:9" x14ac:dyDescent="0.2">
      <c r="A6926" s="3"/>
      <c r="G6926" s="3"/>
      <c r="H6926" s="3"/>
      <c r="I6926" s="3"/>
    </row>
    <row r="6927" spans="1:9" x14ac:dyDescent="0.2">
      <c r="A6927" s="3"/>
      <c r="G6927" s="3"/>
      <c r="H6927" s="3"/>
      <c r="I6927" s="3"/>
    </row>
    <row r="6928" spans="1:9" x14ac:dyDescent="0.2">
      <c r="A6928" s="3"/>
      <c r="G6928" s="3"/>
      <c r="H6928" s="3"/>
      <c r="I6928" s="3"/>
    </row>
    <row r="6929" spans="1:9" x14ac:dyDescent="0.2">
      <c r="A6929" s="3"/>
      <c r="G6929" s="3"/>
      <c r="H6929" s="3"/>
      <c r="I6929" s="3"/>
    </row>
    <row r="6930" spans="1:9" x14ac:dyDescent="0.2">
      <c r="A6930" s="3"/>
      <c r="G6930" s="3"/>
      <c r="H6930" s="3"/>
      <c r="I6930" s="3"/>
    </row>
    <row r="6931" spans="1:9" x14ac:dyDescent="0.2">
      <c r="A6931" s="3"/>
      <c r="G6931" s="3"/>
      <c r="H6931" s="3"/>
      <c r="I6931" s="3"/>
    </row>
    <row r="6932" spans="1:9" x14ac:dyDescent="0.2">
      <c r="A6932" s="3"/>
      <c r="G6932" s="3"/>
      <c r="H6932" s="3"/>
      <c r="I6932" s="3"/>
    </row>
    <row r="6933" spans="1:9" x14ac:dyDescent="0.2">
      <c r="A6933" s="3"/>
      <c r="G6933" s="3"/>
      <c r="H6933" s="3"/>
      <c r="I6933" s="3"/>
    </row>
    <row r="6934" spans="1:9" x14ac:dyDescent="0.2">
      <c r="A6934" s="3"/>
      <c r="G6934" s="3"/>
      <c r="H6934" s="3"/>
      <c r="I6934" s="3"/>
    </row>
    <row r="6935" spans="1:9" x14ac:dyDescent="0.2">
      <c r="A6935" s="3"/>
      <c r="G6935" s="3"/>
      <c r="H6935" s="3"/>
      <c r="I6935" s="3"/>
    </row>
    <row r="6936" spans="1:9" x14ac:dyDescent="0.2">
      <c r="A6936" s="3"/>
      <c r="G6936" s="3"/>
      <c r="H6936" s="3"/>
      <c r="I6936" s="3"/>
    </row>
    <row r="6937" spans="1:9" x14ac:dyDescent="0.2">
      <c r="A6937" s="3"/>
      <c r="G6937" s="3"/>
      <c r="H6937" s="3"/>
      <c r="I6937" s="3"/>
    </row>
    <row r="6938" spans="1:9" x14ac:dyDescent="0.2">
      <c r="A6938" s="3"/>
      <c r="G6938" s="3"/>
      <c r="H6938" s="3"/>
      <c r="I6938" s="3"/>
    </row>
    <row r="6939" spans="1:9" x14ac:dyDescent="0.2">
      <c r="A6939" s="3"/>
      <c r="G6939" s="3"/>
      <c r="H6939" s="3"/>
      <c r="I6939" s="3"/>
    </row>
    <row r="6940" spans="1:9" x14ac:dyDescent="0.2">
      <c r="A6940" s="3"/>
      <c r="G6940" s="3"/>
      <c r="H6940" s="3"/>
      <c r="I6940" s="3"/>
    </row>
    <row r="6941" spans="1:9" x14ac:dyDescent="0.2">
      <c r="A6941" s="3"/>
      <c r="G6941" s="3"/>
      <c r="H6941" s="3"/>
      <c r="I6941" s="3"/>
    </row>
  </sheetData>
  <mergeCells count="1">
    <mergeCell ref="A2:I2"/>
  </mergeCells>
  <printOptions gridLines="1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6"/>
  <sheetViews>
    <sheetView workbookViewId="0">
      <selection activeCell="A39" sqref="A39"/>
    </sheetView>
  </sheetViews>
  <sheetFormatPr defaultRowHeight="15" x14ac:dyDescent="0.2"/>
  <cols>
    <col min="1" max="1" width="71.7109375" style="168" bestFit="1" customWidth="1"/>
    <col min="2" max="2" width="16.7109375" style="172" bestFit="1" customWidth="1"/>
    <col min="3" max="3" width="18.5703125" style="182" customWidth="1"/>
    <col min="4" max="4" width="16.7109375" style="182" customWidth="1"/>
    <col min="5" max="5" width="18.28515625" style="168" customWidth="1"/>
  </cols>
  <sheetData>
    <row r="1" spans="1:5" x14ac:dyDescent="0.2">
      <c r="A1" s="75"/>
      <c r="B1" s="327" t="s">
        <v>27</v>
      </c>
      <c r="C1" s="76"/>
      <c r="D1"/>
      <c r="E1"/>
    </row>
    <row r="2" spans="1:5" ht="15.75" thickBot="1" x14ac:dyDescent="0.25">
      <c r="A2" s="181" t="s">
        <v>27</v>
      </c>
      <c r="B2" s="168" t="s">
        <v>27</v>
      </c>
      <c r="C2" s="183">
        <v>0</v>
      </c>
      <c r="D2"/>
      <c r="E2"/>
    </row>
    <row r="3" spans="1:5" x14ac:dyDescent="0.2">
      <c r="A3" s="181" t="s">
        <v>27</v>
      </c>
      <c r="B3" s="328" t="s">
        <v>27</v>
      </c>
      <c r="C3" s="183">
        <v>0</v>
      </c>
      <c r="D3"/>
      <c r="E3"/>
    </row>
    <row r="4" spans="1:5" x14ac:dyDescent="0.2">
      <c r="A4" s="181" t="s">
        <v>27</v>
      </c>
      <c r="B4" s="172" t="s">
        <v>27</v>
      </c>
      <c r="C4" s="183">
        <v>0</v>
      </c>
      <c r="D4" s="171" t="s">
        <v>513</v>
      </c>
      <c r="E4" s="167" t="s">
        <v>3</v>
      </c>
    </row>
    <row r="5" spans="1:5" x14ac:dyDescent="0.2">
      <c r="A5" s="181" t="s">
        <v>27</v>
      </c>
      <c r="B5" s="172" t="s">
        <v>27</v>
      </c>
      <c r="C5" s="183">
        <v>0</v>
      </c>
      <c r="D5" s="171" t="s">
        <v>514</v>
      </c>
      <c r="E5" s="167" t="s">
        <v>4</v>
      </c>
    </row>
    <row r="6" spans="1:5" x14ac:dyDescent="0.2">
      <c r="A6" s="326" t="s">
        <v>27</v>
      </c>
      <c r="B6" s="329" t="s">
        <v>27</v>
      </c>
      <c r="C6" s="198">
        <v>0</v>
      </c>
      <c r="D6" s="175" t="s">
        <v>2</v>
      </c>
      <c r="E6" s="173"/>
    </row>
    <row r="7" spans="1:5" x14ac:dyDescent="0.2">
      <c r="A7" s="192" t="s">
        <v>42</v>
      </c>
      <c r="B7" s="178" t="s">
        <v>27</v>
      </c>
      <c r="C7" s="179" t="s">
        <v>27</v>
      </c>
      <c r="D7" s="76"/>
      <c r="E7" s="75"/>
    </row>
    <row r="8" spans="1:5" x14ac:dyDescent="0.2">
      <c r="A8" s="186" t="s">
        <v>27</v>
      </c>
      <c r="B8" s="172" t="s">
        <v>27</v>
      </c>
      <c r="C8" s="76">
        <v>0</v>
      </c>
    </row>
    <row r="9" spans="1:5" x14ac:dyDescent="0.2">
      <c r="A9" s="75" t="s">
        <v>27</v>
      </c>
      <c r="B9" s="172" t="s">
        <v>27</v>
      </c>
      <c r="C9" s="185">
        <v>0</v>
      </c>
      <c r="D9" s="185"/>
      <c r="E9" s="185"/>
    </row>
    <row r="10" spans="1:5" x14ac:dyDescent="0.2">
      <c r="A10" s="186" t="s">
        <v>27</v>
      </c>
      <c r="B10" s="172" t="s">
        <v>27</v>
      </c>
      <c r="C10" s="76">
        <v>0</v>
      </c>
      <c r="D10" s="187"/>
      <c r="E10" s="187" t="s">
        <v>27</v>
      </c>
    </row>
    <row r="11" spans="1:5" x14ac:dyDescent="0.2">
      <c r="A11" s="186" t="s">
        <v>27</v>
      </c>
      <c r="B11" s="240" t="s">
        <v>27</v>
      </c>
      <c r="C11" s="76" t="s">
        <v>27</v>
      </c>
      <c r="D11" s="76"/>
      <c r="E11" s="76"/>
    </row>
    <row r="12" spans="1:5" ht="15.75" x14ac:dyDescent="0.25">
      <c r="A12" s="191" t="s">
        <v>913</v>
      </c>
      <c r="B12" s="240" t="s">
        <v>27</v>
      </c>
      <c r="C12" s="76"/>
      <c r="D12" s="76"/>
      <c r="E12" s="76"/>
    </row>
    <row r="13" spans="1:5" x14ac:dyDescent="0.2">
      <c r="A13" s="75" t="s">
        <v>27</v>
      </c>
      <c r="B13" s="172" t="s">
        <v>27</v>
      </c>
      <c r="C13" s="76" t="s">
        <v>27</v>
      </c>
      <c r="D13" s="183"/>
      <c r="E13" s="76"/>
    </row>
    <row r="14" spans="1:5" x14ac:dyDescent="0.2">
      <c r="A14" s="186" t="s">
        <v>27</v>
      </c>
      <c r="B14" s="172" t="s">
        <v>27</v>
      </c>
      <c r="C14" s="205"/>
      <c r="D14" s="183"/>
      <c r="E14" s="76"/>
    </row>
    <row r="15" spans="1:5" x14ac:dyDescent="0.2">
      <c r="A15" s="186" t="s">
        <v>9</v>
      </c>
      <c r="B15" s="172" t="s">
        <v>27</v>
      </c>
      <c r="C15" s="76">
        <f>SUM(C12:C13)</f>
        <v>0</v>
      </c>
      <c r="D15" s="183"/>
      <c r="E15" s="76"/>
    </row>
    <row r="16" spans="1:5" x14ac:dyDescent="0.2">
      <c r="A16" s="75"/>
      <c r="B16" s="170" t="s">
        <v>6</v>
      </c>
      <c r="C16"/>
      <c r="D16" s="183"/>
      <c r="E16" s="76"/>
    </row>
    <row r="17" spans="1:5" x14ac:dyDescent="0.2">
      <c r="A17" s="75" t="s">
        <v>1560</v>
      </c>
      <c r="B17" s="172" t="s">
        <v>1561</v>
      </c>
      <c r="C17" s="76">
        <v>1200000</v>
      </c>
      <c r="D17" s="183"/>
      <c r="E17" s="76"/>
    </row>
    <row r="18" spans="1:5" x14ac:dyDescent="0.2">
      <c r="A18" s="186" t="s">
        <v>1615</v>
      </c>
      <c r="B18" s="240" t="s">
        <v>1187</v>
      </c>
      <c r="C18" s="76">
        <v>250000</v>
      </c>
      <c r="D18" s="183"/>
      <c r="E18" s="76"/>
    </row>
    <row r="19" spans="1:5" x14ac:dyDescent="0.2">
      <c r="A19" s="168" t="s">
        <v>1484</v>
      </c>
      <c r="B19" s="172" t="s">
        <v>1187</v>
      </c>
      <c r="C19" s="205">
        <v>45000</v>
      </c>
      <c r="D19" s="183"/>
      <c r="E19" s="76"/>
    </row>
    <row r="20" spans="1:5" x14ac:dyDescent="0.2">
      <c r="A20" s="168" t="s">
        <v>1487</v>
      </c>
      <c r="B20" s="172" t="s">
        <v>1187</v>
      </c>
      <c r="C20" s="205"/>
      <c r="D20" s="183"/>
      <c r="E20" s="76"/>
    </row>
    <row r="21" spans="1:5" x14ac:dyDescent="0.2">
      <c r="A21" s="168" t="s">
        <v>1488</v>
      </c>
      <c r="B21" s="172" t="s">
        <v>1187</v>
      </c>
      <c r="C21" s="205"/>
      <c r="D21" s="183"/>
      <c r="E21" s="76"/>
    </row>
    <row r="22" spans="1:5" x14ac:dyDescent="0.2">
      <c r="A22" s="168" t="s">
        <v>1603</v>
      </c>
      <c r="B22" s="172" t="s">
        <v>1187</v>
      </c>
      <c r="C22" s="76">
        <v>1000000</v>
      </c>
      <c r="D22" s="183"/>
      <c r="E22" s="76"/>
    </row>
    <row r="23" spans="1:5" x14ac:dyDescent="0.2">
      <c r="A23" s="186" t="s">
        <v>1449</v>
      </c>
      <c r="B23" s="172" t="s">
        <v>1187</v>
      </c>
      <c r="C23" s="76">
        <v>350000</v>
      </c>
      <c r="D23" s="183"/>
      <c r="E23" s="76"/>
    </row>
    <row r="24" spans="1:5" x14ac:dyDescent="0.2">
      <c r="A24" s="186" t="s">
        <v>1451</v>
      </c>
      <c r="B24" s="172" t="s">
        <v>1187</v>
      </c>
      <c r="C24" s="76">
        <v>100000</v>
      </c>
      <c r="D24" s="183"/>
      <c r="E24" s="76"/>
    </row>
    <row r="25" spans="1:5" x14ac:dyDescent="0.2">
      <c r="A25" s="186" t="s">
        <v>1565</v>
      </c>
      <c r="B25" s="172" t="s">
        <v>1187</v>
      </c>
      <c r="C25" s="76"/>
      <c r="D25" s="183"/>
      <c r="E25" s="76"/>
    </row>
    <row r="26" spans="1:5" x14ac:dyDescent="0.2">
      <c r="A26" s="168" t="s">
        <v>1454</v>
      </c>
      <c r="B26" s="172" t="s">
        <v>1187</v>
      </c>
      <c r="C26" s="76">
        <v>500000</v>
      </c>
      <c r="D26" s="183"/>
      <c r="E26" s="76"/>
    </row>
    <row r="27" spans="1:5" x14ac:dyDescent="0.2">
      <c r="A27" s="168" t="s">
        <v>346</v>
      </c>
      <c r="B27" s="172" t="s">
        <v>1187</v>
      </c>
      <c r="C27" s="179">
        <v>500000</v>
      </c>
      <c r="D27" s="179"/>
      <c r="E27" s="179">
        <f>SUM(E13:E13)</f>
        <v>0</v>
      </c>
    </row>
    <row r="28" spans="1:5" x14ac:dyDescent="0.2">
      <c r="A28" s="168" t="s">
        <v>1455</v>
      </c>
      <c r="B28" s="172" t="s">
        <v>1187</v>
      </c>
      <c r="C28" s="76">
        <v>200000</v>
      </c>
      <c r="D28" s="76"/>
      <c r="E28" s="76"/>
    </row>
    <row r="29" spans="1:5" x14ac:dyDescent="0.2">
      <c r="A29" s="168" t="s">
        <v>1456</v>
      </c>
      <c r="B29" s="172" t="s">
        <v>1187</v>
      </c>
      <c r="C29" s="76">
        <v>500000</v>
      </c>
      <c r="D29" s="76"/>
      <c r="E29" s="76"/>
    </row>
    <row r="30" spans="1:5" x14ac:dyDescent="0.2">
      <c r="A30" s="168" t="s">
        <v>1457</v>
      </c>
      <c r="B30" s="172" t="s">
        <v>1187</v>
      </c>
      <c r="C30" s="76">
        <v>100000</v>
      </c>
      <c r="D30" s="183"/>
      <c r="E30" s="76"/>
    </row>
    <row r="31" spans="1:5" x14ac:dyDescent="0.2">
      <c r="A31" s="168" t="s">
        <v>1458</v>
      </c>
      <c r="B31" s="172" t="s">
        <v>1187</v>
      </c>
      <c r="C31" s="185">
        <v>100000</v>
      </c>
      <c r="D31" s="185"/>
      <c r="E31" s="185"/>
    </row>
    <row r="32" spans="1:5" x14ac:dyDescent="0.2">
      <c r="A32" s="168" t="s">
        <v>320</v>
      </c>
      <c r="B32" s="172" t="s">
        <v>1187</v>
      </c>
      <c r="C32" s="76">
        <v>200000</v>
      </c>
      <c r="D32" s="76"/>
      <c r="E32" s="76">
        <f>SUM(E30:E30)</f>
        <v>0</v>
      </c>
    </row>
    <row r="33" spans="1:5" x14ac:dyDescent="0.2">
      <c r="A33" s="168" t="s">
        <v>1475</v>
      </c>
      <c r="B33" s="172" t="s">
        <v>1187</v>
      </c>
      <c r="C33" s="76">
        <v>350000</v>
      </c>
      <c r="D33" s="76"/>
      <c r="E33" s="76"/>
    </row>
    <row r="34" spans="1:5" x14ac:dyDescent="0.2">
      <c r="A34" s="168" t="s">
        <v>1479</v>
      </c>
      <c r="B34" s="172" t="s">
        <v>1187</v>
      </c>
      <c r="C34" s="76">
        <v>200000</v>
      </c>
      <c r="D34" s="76"/>
      <c r="E34" s="76"/>
    </row>
    <row r="35" spans="1:5" x14ac:dyDescent="0.2">
      <c r="A35" s="186" t="s">
        <v>947</v>
      </c>
      <c r="B35" s="240" t="s">
        <v>12</v>
      </c>
      <c r="C35" s="76">
        <v>400000</v>
      </c>
      <c r="D35" s="76"/>
      <c r="E35" s="76"/>
    </row>
    <row r="36" spans="1:5" x14ac:dyDescent="0.2">
      <c r="A36" s="168" t="s">
        <v>1593</v>
      </c>
      <c r="B36" s="172" t="s">
        <v>12</v>
      </c>
      <c r="C36" s="205"/>
      <c r="E36" s="76"/>
    </row>
    <row r="37" spans="1:5" x14ac:dyDescent="0.2">
      <c r="A37" s="186" t="s">
        <v>1485</v>
      </c>
      <c r="B37" s="172" t="s">
        <v>12</v>
      </c>
      <c r="C37" s="226"/>
      <c r="D37" s="185"/>
      <c r="E37" s="185"/>
    </row>
    <row r="38" spans="1:5" x14ac:dyDescent="0.2">
      <c r="A38" s="186" t="s">
        <v>1486</v>
      </c>
      <c r="B38" s="172" t="s">
        <v>12</v>
      </c>
      <c r="C38" s="205"/>
      <c r="D38" s="76"/>
      <c r="E38" s="76">
        <f>SUM(E37:E37)</f>
        <v>0</v>
      </c>
    </row>
    <row r="39" spans="1:5" x14ac:dyDescent="0.2">
      <c r="A39" s="186" t="s">
        <v>1432</v>
      </c>
      <c r="B39" s="172" t="s">
        <v>12</v>
      </c>
      <c r="C39" s="76">
        <v>60000</v>
      </c>
      <c r="D39" s="76"/>
      <c r="E39" s="76"/>
    </row>
    <row r="40" spans="1:5" x14ac:dyDescent="0.2">
      <c r="A40" s="186" t="s">
        <v>1433</v>
      </c>
      <c r="B40" s="172" t="s">
        <v>12</v>
      </c>
      <c r="C40" s="76">
        <v>200000</v>
      </c>
      <c r="D40" s="76"/>
      <c r="E40" s="75"/>
    </row>
    <row r="41" spans="1:5" x14ac:dyDescent="0.2">
      <c r="A41" s="168" t="s">
        <v>1602</v>
      </c>
      <c r="B41" s="172" t="s">
        <v>12</v>
      </c>
      <c r="C41" s="168"/>
      <c r="D41" s="76"/>
      <c r="E41" s="76"/>
    </row>
    <row r="42" spans="1:5" x14ac:dyDescent="0.2">
      <c r="A42" s="168" t="s">
        <v>1467</v>
      </c>
      <c r="B42" s="172" t="s">
        <v>12</v>
      </c>
      <c r="C42" s="76">
        <v>100000</v>
      </c>
      <c r="D42" s="76"/>
      <c r="E42" s="76"/>
    </row>
    <row r="43" spans="1:5" x14ac:dyDescent="0.2">
      <c r="A43" s="168" t="s">
        <v>1468</v>
      </c>
      <c r="B43" s="172" t="s">
        <v>12</v>
      </c>
      <c r="C43" s="185">
        <v>200000</v>
      </c>
      <c r="D43" s="185"/>
      <c r="E43" s="185"/>
    </row>
    <row r="44" spans="1:5" x14ac:dyDescent="0.2">
      <c r="A44" s="168" t="s">
        <v>1469</v>
      </c>
      <c r="B44" s="172" t="s">
        <v>12</v>
      </c>
      <c r="C44" s="76">
        <v>100000</v>
      </c>
      <c r="D44" s="187"/>
      <c r="E44" s="187">
        <f>SUM(E41:E42)</f>
        <v>0</v>
      </c>
    </row>
    <row r="45" spans="1:5" x14ac:dyDescent="0.2">
      <c r="A45" s="168" t="s">
        <v>1467</v>
      </c>
      <c r="B45" s="172" t="s">
        <v>12</v>
      </c>
      <c r="C45" s="76">
        <v>200000</v>
      </c>
      <c r="D45" s="76"/>
      <c r="E45" s="76"/>
    </row>
    <row r="46" spans="1:5" x14ac:dyDescent="0.2">
      <c r="A46" s="168" t="s">
        <v>1468</v>
      </c>
      <c r="B46" s="172" t="s">
        <v>12</v>
      </c>
      <c r="C46" s="76">
        <v>200000</v>
      </c>
      <c r="D46" s="76"/>
      <c r="E46" s="76"/>
    </row>
    <row r="47" spans="1:5" x14ac:dyDescent="0.2">
      <c r="A47" s="168" t="s">
        <v>1470</v>
      </c>
      <c r="B47" s="172" t="s">
        <v>12</v>
      </c>
      <c r="C47" s="76">
        <v>100000</v>
      </c>
      <c r="D47" s="76"/>
      <c r="E47" s="76"/>
    </row>
    <row r="48" spans="1:5" x14ac:dyDescent="0.2">
      <c r="A48" s="200" t="s">
        <v>1585</v>
      </c>
      <c r="B48" s="172" t="s">
        <v>12</v>
      </c>
      <c r="C48" s="183">
        <v>80000</v>
      </c>
      <c r="D48" s="76"/>
      <c r="E48" s="76"/>
    </row>
    <row r="49" spans="1:5" x14ac:dyDescent="0.2">
      <c r="A49" s="200" t="s">
        <v>1579</v>
      </c>
      <c r="B49" s="172" t="s">
        <v>12</v>
      </c>
      <c r="C49" s="183" t="s">
        <v>27</v>
      </c>
      <c r="D49" s="76"/>
      <c r="E49" s="76"/>
    </row>
    <row r="50" spans="1:5" x14ac:dyDescent="0.2">
      <c r="A50" s="204" t="s">
        <v>870</v>
      </c>
      <c r="B50" s="240" t="s">
        <v>14</v>
      </c>
      <c r="C50" s="239">
        <v>100000</v>
      </c>
      <c r="D50" s="76"/>
      <c r="E50" s="76"/>
    </row>
    <row r="51" spans="1:5" x14ac:dyDescent="0.2">
      <c r="A51" s="204" t="s">
        <v>871</v>
      </c>
      <c r="B51" s="240" t="s">
        <v>14</v>
      </c>
      <c r="C51" s="332">
        <v>400000</v>
      </c>
      <c r="D51" s="185"/>
      <c r="E51" s="185"/>
    </row>
    <row r="52" spans="1:5" x14ac:dyDescent="0.2">
      <c r="A52" s="186" t="s">
        <v>1515</v>
      </c>
      <c r="B52" s="172" t="s">
        <v>1191</v>
      </c>
      <c r="C52" s="76"/>
      <c r="D52" s="187"/>
      <c r="E52" s="187" t="s">
        <v>27</v>
      </c>
    </row>
    <row r="53" spans="1:5" x14ac:dyDescent="0.2">
      <c r="A53" s="181" t="s">
        <v>1518</v>
      </c>
      <c r="B53" s="172" t="s">
        <v>1191</v>
      </c>
      <c r="C53" s="183"/>
      <c r="D53" s="76"/>
      <c r="E53" s="76"/>
    </row>
    <row r="54" spans="1:5" x14ac:dyDescent="0.2">
      <c r="A54" s="181" t="s">
        <v>1522</v>
      </c>
      <c r="B54" s="172" t="s">
        <v>1191</v>
      </c>
      <c r="C54" s="76"/>
      <c r="D54" s="76"/>
      <c r="E54" s="76"/>
    </row>
    <row r="55" spans="1:5" x14ac:dyDescent="0.2">
      <c r="A55" s="181" t="s">
        <v>1523</v>
      </c>
      <c r="B55" s="172" t="s">
        <v>1191</v>
      </c>
      <c r="C55" s="76"/>
      <c r="D55" s="76"/>
      <c r="E55" s="76"/>
    </row>
    <row r="56" spans="1:5" x14ac:dyDescent="0.2">
      <c r="A56" s="181"/>
      <c r="C56" s="76"/>
      <c r="D56" s="76"/>
      <c r="E56" s="76"/>
    </row>
    <row r="57" spans="1:5" x14ac:dyDescent="0.2">
      <c r="A57" s="293" t="s">
        <v>1502</v>
      </c>
      <c r="B57" s="240" t="s">
        <v>240</v>
      </c>
      <c r="C57" s="182">
        <v>70000</v>
      </c>
      <c r="D57" s="76"/>
      <c r="E57" s="76"/>
    </row>
    <row r="58" spans="1:5" x14ac:dyDescent="0.2">
      <c r="A58" s="204" t="s">
        <v>903</v>
      </c>
      <c r="B58" s="240" t="s">
        <v>240</v>
      </c>
      <c r="C58" s="76">
        <v>360000</v>
      </c>
      <c r="D58" s="76"/>
      <c r="E58" s="76"/>
    </row>
    <row r="59" spans="1:5" x14ac:dyDescent="0.2">
      <c r="A59" s="317" t="s">
        <v>1503</v>
      </c>
      <c r="B59" s="240" t="s">
        <v>240</v>
      </c>
      <c r="C59" s="76">
        <v>600000</v>
      </c>
      <c r="D59" s="76"/>
      <c r="E59" s="76"/>
    </row>
    <row r="60" spans="1:5" x14ac:dyDescent="0.2">
      <c r="A60" s="318" t="s">
        <v>1504</v>
      </c>
      <c r="B60" s="240" t="s">
        <v>240</v>
      </c>
      <c r="C60" s="182">
        <v>120000</v>
      </c>
      <c r="D60" s="76"/>
      <c r="E60" s="76"/>
    </row>
    <row r="61" spans="1:5" x14ac:dyDescent="0.2">
      <c r="A61" s="318" t="s">
        <v>1505</v>
      </c>
      <c r="B61" s="240" t="s">
        <v>240</v>
      </c>
      <c r="C61" s="185">
        <v>200000</v>
      </c>
      <c r="D61" s="185"/>
      <c r="E61" s="185"/>
    </row>
    <row r="62" spans="1:5" x14ac:dyDescent="0.2">
      <c r="A62" s="318" t="s">
        <v>1506</v>
      </c>
      <c r="B62" s="240" t="s">
        <v>240</v>
      </c>
      <c r="C62" s="76">
        <v>100000</v>
      </c>
      <c r="D62" s="187"/>
      <c r="E62" s="187">
        <f>SUM(E57:E61)</f>
        <v>0</v>
      </c>
    </row>
    <row r="63" spans="1:5" x14ac:dyDescent="0.2">
      <c r="A63" s="293" t="s">
        <v>1589</v>
      </c>
      <c r="B63" s="240" t="s">
        <v>240</v>
      </c>
      <c r="D63" s="76"/>
      <c r="E63" s="76"/>
    </row>
    <row r="64" spans="1:5" x14ac:dyDescent="0.2">
      <c r="A64" s="186" t="s">
        <v>1548</v>
      </c>
      <c r="B64" s="240" t="s">
        <v>240</v>
      </c>
      <c r="C64" s="76">
        <v>50000</v>
      </c>
      <c r="E64" s="76"/>
    </row>
    <row r="65" spans="1:5" x14ac:dyDescent="0.2">
      <c r="A65" s="186" t="s">
        <v>1590</v>
      </c>
      <c r="B65" s="240" t="s">
        <v>240</v>
      </c>
      <c r="C65" s="76">
        <v>2500</v>
      </c>
      <c r="E65" s="76"/>
    </row>
    <row r="66" spans="1:5" x14ac:dyDescent="0.2">
      <c r="A66" s="186" t="s">
        <v>1498</v>
      </c>
      <c r="B66" s="172" t="s">
        <v>240</v>
      </c>
      <c r="C66" s="182">
        <v>25000</v>
      </c>
      <c r="E66" s="76"/>
    </row>
    <row r="67" spans="1:5" x14ac:dyDescent="0.2">
      <c r="A67" s="186" t="s">
        <v>1499</v>
      </c>
      <c r="B67" s="172" t="s">
        <v>240</v>
      </c>
      <c r="C67" s="76">
        <v>50000</v>
      </c>
      <c r="E67" s="76"/>
    </row>
    <row r="68" spans="1:5" x14ac:dyDescent="0.2">
      <c r="A68" s="168" t="s">
        <v>69</v>
      </c>
      <c r="B68" s="172" t="s">
        <v>240</v>
      </c>
      <c r="C68" s="179"/>
      <c r="D68" s="179"/>
      <c r="E68" s="179">
        <f>SUM(E65:E67)</f>
        <v>0</v>
      </c>
    </row>
    <row r="69" spans="1:5" x14ac:dyDescent="0.2">
      <c r="A69" s="217" t="s">
        <v>1422</v>
      </c>
      <c r="B69" s="172" t="s">
        <v>240</v>
      </c>
      <c r="C69" s="76">
        <v>6000</v>
      </c>
      <c r="E69" s="76"/>
    </row>
    <row r="70" spans="1:5" x14ac:dyDescent="0.2">
      <c r="A70" s="217" t="s">
        <v>1423</v>
      </c>
      <c r="B70" s="172" t="s">
        <v>240</v>
      </c>
      <c r="C70" s="76"/>
      <c r="D70" s="76"/>
      <c r="E70" s="75"/>
    </row>
    <row r="71" spans="1:5" x14ac:dyDescent="0.2">
      <c r="A71" s="217" t="s">
        <v>48</v>
      </c>
      <c r="B71" s="172" t="s">
        <v>240</v>
      </c>
      <c r="C71" s="76">
        <v>50000</v>
      </c>
      <c r="D71" s="76"/>
      <c r="E71" s="76"/>
    </row>
    <row r="72" spans="1:5" x14ac:dyDescent="0.2">
      <c r="A72" s="168" t="s">
        <v>212</v>
      </c>
      <c r="B72" s="172" t="s">
        <v>240</v>
      </c>
      <c r="C72" s="76"/>
      <c r="D72" s="76"/>
      <c r="E72" s="76"/>
    </row>
    <row r="73" spans="1:5" x14ac:dyDescent="0.2">
      <c r="A73" s="217" t="s">
        <v>70</v>
      </c>
      <c r="B73" s="172" t="s">
        <v>240</v>
      </c>
      <c r="C73" s="185">
        <v>10000</v>
      </c>
      <c r="D73" s="198"/>
      <c r="E73" s="185"/>
    </row>
    <row r="74" spans="1:5" x14ac:dyDescent="0.2">
      <c r="A74" s="168" t="s">
        <v>1424</v>
      </c>
      <c r="B74" s="172" t="s">
        <v>240</v>
      </c>
      <c r="C74" s="76">
        <v>10000</v>
      </c>
      <c r="D74" s="183"/>
      <c r="E74" s="76"/>
    </row>
    <row r="75" spans="1:5" x14ac:dyDescent="0.2">
      <c r="A75" s="217" t="s">
        <v>1425</v>
      </c>
      <c r="B75" s="172" t="s">
        <v>240</v>
      </c>
      <c r="C75" s="76">
        <v>30000</v>
      </c>
      <c r="D75" s="76"/>
      <c r="E75" s="76">
        <f>SUM(E71:E72)</f>
        <v>0</v>
      </c>
    </row>
    <row r="76" spans="1:5" x14ac:dyDescent="0.2">
      <c r="A76" s="168" t="s">
        <v>1426</v>
      </c>
      <c r="B76" s="172" t="s">
        <v>240</v>
      </c>
      <c r="C76" s="76">
        <v>5000</v>
      </c>
      <c r="D76" s="76"/>
      <c r="E76" s="76"/>
    </row>
    <row r="77" spans="1:5" x14ac:dyDescent="0.2">
      <c r="A77" s="168" t="s">
        <v>641</v>
      </c>
      <c r="B77" s="172" t="s">
        <v>240</v>
      </c>
      <c r="C77" s="76">
        <v>10000</v>
      </c>
      <c r="D77" s="76"/>
      <c r="E77" s="75"/>
    </row>
    <row r="78" spans="1:5" x14ac:dyDescent="0.2">
      <c r="A78" s="168" t="s">
        <v>67</v>
      </c>
      <c r="B78" s="172" t="s">
        <v>240</v>
      </c>
      <c r="C78" s="76">
        <v>20000</v>
      </c>
      <c r="D78" s="183"/>
      <c r="E78" s="76"/>
    </row>
    <row r="79" spans="1:5" x14ac:dyDescent="0.2">
      <c r="A79" s="168" t="s">
        <v>216</v>
      </c>
      <c r="B79" s="172" t="s">
        <v>240</v>
      </c>
      <c r="C79" s="76">
        <v>12000</v>
      </c>
      <c r="D79" s="76"/>
      <c r="E79" s="76"/>
    </row>
    <row r="80" spans="1:5" x14ac:dyDescent="0.2">
      <c r="A80" s="168" t="s">
        <v>68</v>
      </c>
      <c r="B80" s="172" t="s">
        <v>240</v>
      </c>
      <c r="C80" s="76"/>
      <c r="E80" s="76"/>
    </row>
    <row r="81" spans="1:5" x14ac:dyDescent="0.2">
      <c r="A81" s="168" t="s">
        <v>217</v>
      </c>
      <c r="B81" s="172" t="s">
        <v>240</v>
      </c>
      <c r="C81" s="76">
        <v>30000</v>
      </c>
      <c r="D81" s="76"/>
      <c r="E81" s="75"/>
    </row>
    <row r="82" spans="1:5" x14ac:dyDescent="0.2">
      <c r="A82" s="168" t="s">
        <v>1427</v>
      </c>
      <c r="B82" s="172" t="s">
        <v>240</v>
      </c>
      <c r="C82" s="76">
        <v>7000</v>
      </c>
      <c r="D82" s="76"/>
      <c r="E82" s="75"/>
    </row>
    <row r="83" spans="1:5" x14ac:dyDescent="0.2">
      <c r="A83" s="168" t="s">
        <v>1428</v>
      </c>
      <c r="B83" s="172" t="s">
        <v>240</v>
      </c>
      <c r="C83" s="76">
        <v>5000</v>
      </c>
      <c r="D83" s="76"/>
      <c r="E83" s="75"/>
    </row>
    <row r="84" spans="1:5" x14ac:dyDescent="0.2">
      <c r="A84" s="219" t="s">
        <v>219</v>
      </c>
      <c r="B84" s="172" t="s">
        <v>240</v>
      </c>
      <c r="C84" s="76">
        <v>4000</v>
      </c>
      <c r="D84" s="76"/>
      <c r="E84" s="75"/>
    </row>
    <row r="85" spans="1:5" x14ac:dyDescent="0.2">
      <c r="A85" s="186" t="s">
        <v>660</v>
      </c>
      <c r="B85" s="172" t="s">
        <v>240</v>
      </c>
      <c r="C85" s="76">
        <v>3500</v>
      </c>
      <c r="D85" s="76"/>
      <c r="E85" s="75"/>
    </row>
    <row r="86" spans="1:5" x14ac:dyDescent="0.2">
      <c r="A86" s="186" t="s">
        <v>81</v>
      </c>
      <c r="B86" s="172" t="s">
        <v>240</v>
      </c>
      <c r="C86" s="76">
        <v>4000</v>
      </c>
      <c r="D86" s="76"/>
      <c r="E86" s="76"/>
    </row>
    <row r="87" spans="1:5" x14ac:dyDescent="0.2">
      <c r="A87" s="240" t="s">
        <v>661</v>
      </c>
      <c r="B87" s="172" t="s">
        <v>240</v>
      </c>
      <c r="C87" s="76"/>
      <c r="D87" s="76"/>
      <c r="E87" s="76"/>
    </row>
    <row r="88" spans="1:5" x14ac:dyDescent="0.2">
      <c r="A88" s="172" t="s">
        <v>1540</v>
      </c>
      <c r="B88" s="172" t="s">
        <v>240</v>
      </c>
      <c r="C88" s="76">
        <v>400000</v>
      </c>
      <c r="D88" s="76"/>
      <c r="E88" s="76"/>
    </row>
    <row r="89" spans="1:5" x14ac:dyDescent="0.2">
      <c r="A89" s="172" t="s">
        <v>237</v>
      </c>
      <c r="B89" s="172" t="s">
        <v>240</v>
      </c>
      <c r="C89" s="76">
        <v>100000</v>
      </c>
      <c r="D89" s="76"/>
      <c r="E89" s="76"/>
    </row>
    <row r="90" spans="1:5" x14ac:dyDescent="0.2">
      <c r="A90" s="172" t="s">
        <v>1461</v>
      </c>
      <c r="B90" s="172" t="s">
        <v>240</v>
      </c>
      <c r="C90" s="76">
        <v>5000</v>
      </c>
      <c r="D90" s="76"/>
      <c r="E90" s="76" t="s">
        <v>1609</v>
      </c>
    </row>
    <row r="91" spans="1:5" x14ac:dyDescent="0.2">
      <c r="A91" s="168" t="s">
        <v>1462</v>
      </c>
      <c r="B91" s="172" t="s">
        <v>240</v>
      </c>
      <c r="C91" s="214">
        <v>5000</v>
      </c>
      <c r="D91" s="179"/>
      <c r="E91" s="179">
        <f>SUM(E78:E90)</f>
        <v>0</v>
      </c>
    </row>
    <row r="92" spans="1:5" x14ac:dyDescent="0.2">
      <c r="A92" s="75" t="s">
        <v>355</v>
      </c>
      <c r="B92" s="172" t="s">
        <v>240</v>
      </c>
      <c r="C92" s="76">
        <v>30000</v>
      </c>
      <c r="E92" s="76"/>
    </row>
    <row r="93" spans="1:5" x14ac:dyDescent="0.2">
      <c r="A93" s="186" t="s">
        <v>1586</v>
      </c>
      <c r="B93" s="172" t="s">
        <v>240</v>
      </c>
      <c r="C93" s="182">
        <v>4000</v>
      </c>
      <c r="E93" s="76"/>
    </row>
    <row r="94" spans="1:5" x14ac:dyDescent="0.2">
      <c r="A94" s="204" t="s">
        <v>1556</v>
      </c>
      <c r="B94" s="172" t="s">
        <v>240</v>
      </c>
      <c r="C94" s="76">
        <v>50000</v>
      </c>
      <c r="D94" s="76"/>
      <c r="E94" s="76"/>
    </row>
    <row r="95" spans="1:5" x14ac:dyDescent="0.2">
      <c r="A95" s="186" t="s">
        <v>1349</v>
      </c>
      <c r="B95" s="172" t="s">
        <v>240</v>
      </c>
      <c r="C95" s="76">
        <v>13000</v>
      </c>
      <c r="D95" s="76"/>
      <c r="E95" s="76"/>
    </row>
    <row r="96" spans="1:5" x14ac:dyDescent="0.2">
      <c r="A96" s="186" t="s">
        <v>1353</v>
      </c>
      <c r="B96" s="172" t="s">
        <v>240</v>
      </c>
      <c r="C96" s="76">
        <v>3000</v>
      </c>
      <c r="D96" s="76"/>
      <c r="E96" s="76"/>
    </row>
    <row r="97" spans="1:5" x14ac:dyDescent="0.2">
      <c r="A97" s="168" t="s">
        <v>1365</v>
      </c>
      <c r="B97" s="172" t="s">
        <v>240</v>
      </c>
      <c r="C97" s="185">
        <v>160000</v>
      </c>
      <c r="D97" s="185"/>
      <c r="E97" s="185"/>
    </row>
    <row r="98" spans="1:5" x14ac:dyDescent="0.2">
      <c r="A98" s="168" t="s">
        <v>1367</v>
      </c>
      <c r="B98" s="172" t="s">
        <v>240</v>
      </c>
      <c r="C98" s="76">
        <v>120000</v>
      </c>
      <c r="D98" s="76"/>
      <c r="E98" s="76">
        <f>SUM(E96:E96)</f>
        <v>0</v>
      </c>
    </row>
    <row r="99" spans="1:5" x14ac:dyDescent="0.2">
      <c r="A99" s="168" t="s">
        <v>1366</v>
      </c>
      <c r="B99" s="172" t="s">
        <v>240</v>
      </c>
      <c r="C99" s="76">
        <v>140000</v>
      </c>
      <c r="D99" s="76"/>
      <c r="E99" s="76"/>
    </row>
    <row r="100" spans="1:5" x14ac:dyDescent="0.2">
      <c r="A100" s="168" t="s">
        <v>1368</v>
      </c>
      <c r="B100" s="172" t="s">
        <v>240</v>
      </c>
      <c r="C100" s="76">
        <v>130000</v>
      </c>
      <c r="D100" s="76"/>
      <c r="E100" s="75"/>
    </row>
    <row r="101" spans="1:5" x14ac:dyDescent="0.2">
      <c r="A101" s="168" t="s">
        <v>1369</v>
      </c>
      <c r="B101" s="172" t="s">
        <v>240</v>
      </c>
      <c r="C101" s="76">
        <v>160000</v>
      </c>
      <c r="D101" s="76"/>
      <c r="E101" s="76"/>
    </row>
    <row r="102" spans="1:5" x14ac:dyDescent="0.2">
      <c r="A102" s="168" t="s">
        <v>1370</v>
      </c>
      <c r="B102" s="172" t="s">
        <v>240</v>
      </c>
      <c r="C102" s="76">
        <v>120000</v>
      </c>
      <c r="D102" s="76"/>
      <c r="E102" s="76"/>
    </row>
    <row r="103" spans="1:5" x14ac:dyDescent="0.2">
      <c r="A103" s="168" t="s">
        <v>1371</v>
      </c>
      <c r="B103" s="172" t="s">
        <v>240</v>
      </c>
      <c r="C103" s="76">
        <v>140000</v>
      </c>
      <c r="D103" s="76"/>
      <c r="E103" s="76"/>
    </row>
    <row r="104" spans="1:5" x14ac:dyDescent="0.2">
      <c r="A104" s="168" t="s">
        <v>1372</v>
      </c>
      <c r="B104" s="172" t="s">
        <v>240</v>
      </c>
      <c r="C104" s="76">
        <v>130000</v>
      </c>
      <c r="D104" s="76"/>
      <c r="E104" s="76"/>
    </row>
    <row r="105" spans="1:5" x14ac:dyDescent="0.2">
      <c r="A105" s="186" t="s">
        <v>1380</v>
      </c>
      <c r="B105" s="172" t="s">
        <v>240</v>
      </c>
      <c r="C105" s="179">
        <v>5000</v>
      </c>
      <c r="D105" s="179"/>
      <c r="E105" s="179">
        <f>SUM(E101:E104)</f>
        <v>0</v>
      </c>
    </row>
    <row r="106" spans="1:5" x14ac:dyDescent="0.2">
      <c r="A106" s="186" t="s">
        <v>1381</v>
      </c>
      <c r="B106" s="172" t="s">
        <v>240</v>
      </c>
      <c r="C106" s="76">
        <v>20000</v>
      </c>
      <c r="D106" s="76"/>
      <c r="E106" s="76"/>
    </row>
    <row r="107" spans="1:5" x14ac:dyDescent="0.2">
      <c r="A107" s="186" t="s">
        <v>1382</v>
      </c>
      <c r="B107" s="172" t="s">
        <v>240</v>
      </c>
      <c r="C107" s="76">
        <v>3000</v>
      </c>
      <c r="D107" s="76"/>
      <c r="E107" s="75"/>
    </row>
    <row r="108" spans="1:5" x14ac:dyDescent="0.2">
      <c r="A108" s="186" t="s">
        <v>1383</v>
      </c>
      <c r="B108" s="172" t="s">
        <v>240</v>
      </c>
      <c r="C108" s="76">
        <v>2000000</v>
      </c>
      <c r="D108" s="76"/>
      <c r="E108" s="75"/>
    </row>
    <row r="109" spans="1:5" x14ac:dyDescent="0.2">
      <c r="A109" s="186" t="s">
        <v>1384</v>
      </c>
      <c r="B109" s="172" t="s">
        <v>240</v>
      </c>
      <c r="C109" s="76">
        <v>3800</v>
      </c>
      <c r="D109" s="76"/>
      <c r="E109" s="75"/>
    </row>
    <row r="110" spans="1:5" x14ac:dyDescent="0.2">
      <c r="A110" s="186" t="s">
        <v>1385</v>
      </c>
      <c r="B110" s="172" t="s">
        <v>240</v>
      </c>
      <c r="C110" s="214">
        <v>8200</v>
      </c>
      <c r="D110" s="214"/>
      <c r="E110" s="214">
        <f>SUM(E108:E109)</f>
        <v>0</v>
      </c>
    </row>
    <row r="111" spans="1:5" x14ac:dyDescent="0.2">
      <c r="A111" s="186" t="s">
        <v>1386</v>
      </c>
      <c r="B111" s="172" t="s">
        <v>240</v>
      </c>
      <c r="C111" s="76">
        <v>27200</v>
      </c>
      <c r="D111" s="76"/>
      <c r="E111" s="76"/>
    </row>
    <row r="112" spans="1:5" x14ac:dyDescent="0.2">
      <c r="A112" s="186" t="s">
        <v>1387</v>
      </c>
      <c r="B112" s="172" t="s">
        <v>240</v>
      </c>
      <c r="C112" s="76">
        <v>4900</v>
      </c>
      <c r="D112" s="76"/>
      <c r="E112" s="76"/>
    </row>
    <row r="113" spans="1:5" x14ac:dyDescent="0.2">
      <c r="A113" s="186" t="s">
        <v>1388</v>
      </c>
      <c r="B113" s="172" t="s">
        <v>240</v>
      </c>
      <c r="C113" s="76">
        <v>6200</v>
      </c>
      <c r="D113" s="76"/>
      <c r="E113" s="76"/>
    </row>
    <row r="114" spans="1:5" x14ac:dyDescent="0.2">
      <c r="A114" s="186" t="s">
        <v>1389</v>
      </c>
      <c r="B114" s="172" t="s">
        <v>240</v>
      </c>
      <c r="C114" s="76">
        <v>820</v>
      </c>
      <c r="D114" s="183"/>
      <c r="E114" s="76"/>
    </row>
    <row r="115" spans="1:5" x14ac:dyDescent="0.2">
      <c r="A115" s="186" t="s">
        <v>1390</v>
      </c>
      <c r="B115" s="172" t="s">
        <v>240</v>
      </c>
      <c r="C115" s="179">
        <v>3200</v>
      </c>
      <c r="D115" s="179"/>
      <c r="E115" s="179">
        <f>SUM(E113:E114)</f>
        <v>0</v>
      </c>
    </row>
    <row r="116" spans="1:5" x14ac:dyDescent="0.2">
      <c r="A116" s="186" t="s">
        <v>1391</v>
      </c>
      <c r="B116" s="172" t="s">
        <v>240</v>
      </c>
      <c r="C116" s="76">
        <v>2200</v>
      </c>
      <c r="D116" s="76"/>
      <c r="E116" s="76"/>
    </row>
    <row r="117" spans="1:5" x14ac:dyDescent="0.2">
      <c r="A117" s="186" t="s">
        <v>1392</v>
      </c>
      <c r="B117" s="172" t="s">
        <v>240</v>
      </c>
      <c r="C117" s="76">
        <v>600</v>
      </c>
      <c r="D117" s="76"/>
      <c r="E117" s="76"/>
    </row>
    <row r="118" spans="1:5" x14ac:dyDescent="0.2">
      <c r="A118" s="204" t="s">
        <v>24</v>
      </c>
      <c r="B118" s="240" t="s">
        <v>240</v>
      </c>
      <c r="C118" s="278">
        <v>4000</v>
      </c>
      <c r="D118" s="185"/>
      <c r="E118" s="185"/>
    </row>
    <row r="119" spans="1:5" x14ac:dyDescent="0.2">
      <c r="A119" s="204" t="s">
        <v>1343</v>
      </c>
      <c r="B119" s="240" t="s">
        <v>240</v>
      </c>
      <c r="C119" s="220">
        <v>2000</v>
      </c>
      <c r="D119" s="76"/>
      <c r="E119" s="76" t="s">
        <v>27</v>
      </c>
    </row>
    <row r="120" spans="1:5" x14ac:dyDescent="0.2">
      <c r="A120" s="186" t="s">
        <v>1557</v>
      </c>
      <c r="B120" s="240" t="s">
        <v>240</v>
      </c>
      <c r="C120" s="185">
        <v>2000</v>
      </c>
      <c r="D120" s="185"/>
      <c r="E120" s="199"/>
    </row>
    <row r="121" spans="1:5" x14ac:dyDescent="0.2">
      <c r="A121" s="186" t="s">
        <v>1610</v>
      </c>
      <c r="B121" s="240" t="s">
        <v>240</v>
      </c>
      <c r="C121" s="76">
        <v>40000</v>
      </c>
      <c r="D121" s="76"/>
    </row>
    <row r="122" spans="1:5" x14ac:dyDescent="0.2">
      <c r="A122" s="186" t="s">
        <v>1289</v>
      </c>
      <c r="B122" s="172" t="s">
        <v>239</v>
      </c>
      <c r="C122" s="76">
        <v>200000</v>
      </c>
      <c r="D122" s="76"/>
    </row>
    <row r="123" spans="1:5" x14ac:dyDescent="0.2">
      <c r="A123" s="186" t="s">
        <v>1348</v>
      </c>
      <c r="B123" s="172" t="s">
        <v>239</v>
      </c>
      <c r="C123" s="76">
        <v>10000</v>
      </c>
      <c r="D123" s="76"/>
      <c r="E123" s="76"/>
    </row>
    <row r="124" spans="1:5" x14ac:dyDescent="0.2">
      <c r="A124" s="186" t="s">
        <v>1378</v>
      </c>
      <c r="B124" s="172" t="s">
        <v>239</v>
      </c>
      <c r="C124" s="76">
        <v>5000</v>
      </c>
      <c r="D124" s="76"/>
      <c r="E124" s="76"/>
    </row>
    <row r="125" spans="1:5" x14ac:dyDescent="0.2">
      <c r="A125" s="204" t="s">
        <v>1500</v>
      </c>
      <c r="B125" s="240" t="s">
        <v>1536</v>
      </c>
      <c r="C125" s="183">
        <v>80000</v>
      </c>
      <c r="D125" s="76"/>
      <c r="E125" s="76"/>
    </row>
    <row r="126" spans="1:5" x14ac:dyDescent="0.2">
      <c r="A126" s="75" t="s">
        <v>1435</v>
      </c>
      <c r="B126" s="172" t="s">
        <v>1536</v>
      </c>
      <c r="C126" s="185">
        <v>30000</v>
      </c>
      <c r="D126" s="76"/>
      <c r="E126" s="76"/>
    </row>
    <row r="127" spans="1:5" x14ac:dyDescent="0.2">
      <c r="A127" s="293" t="s">
        <v>1551</v>
      </c>
      <c r="B127" s="240" t="s">
        <v>1536</v>
      </c>
      <c r="C127" s="76">
        <v>25000</v>
      </c>
      <c r="D127" s="179"/>
      <c r="E127" s="179">
        <f>SUM(E125:E125)</f>
        <v>0</v>
      </c>
    </row>
    <row r="128" spans="1:5" x14ac:dyDescent="0.2">
      <c r="A128" s="293" t="s">
        <v>470</v>
      </c>
      <c r="B128" s="240" t="s">
        <v>1536</v>
      </c>
      <c r="C128" s="76">
        <v>25000</v>
      </c>
      <c r="D128" s="76"/>
      <c r="E128" s="76"/>
    </row>
    <row r="129" spans="1:5" x14ac:dyDescent="0.2">
      <c r="A129" s="186" t="s">
        <v>1606</v>
      </c>
      <c r="B129" s="240" t="s">
        <v>1536</v>
      </c>
      <c r="C129" s="76">
        <v>32000</v>
      </c>
      <c r="D129" s="76"/>
      <c r="E129" s="75"/>
    </row>
    <row r="130" spans="1:5" x14ac:dyDescent="0.2">
      <c r="A130" s="186" t="s">
        <v>1553</v>
      </c>
      <c r="B130" s="240" t="s">
        <v>1536</v>
      </c>
      <c r="C130" s="76">
        <v>35000</v>
      </c>
      <c r="D130" s="205"/>
      <c r="E130" s="76"/>
    </row>
    <row r="131" spans="1:5" x14ac:dyDescent="0.2">
      <c r="A131" s="186" t="s">
        <v>1554</v>
      </c>
      <c r="B131" s="240" t="s">
        <v>1536</v>
      </c>
      <c r="C131" s="76">
        <v>30000</v>
      </c>
      <c r="D131" s="205"/>
      <c r="E131" s="76"/>
    </row>
    <row r="132" spans="1:5" x14ac:dyDescent="0.2">
      <c r="A132" s="186" t="s">
        <v>1555</v>
      </c>
      <c r="B132" s="240" t="s">
        <v>1536</v>
      </c>
      <c r="C132" s="76">
        <v>180000</v>
      </c>
      <c r="D132" s="205"/>
      <c r="E132" s="76"/>
    </row>
    <row r="133" spans="1:5" x14ac:dyDescent="0.2">
      <c r="A133" s="75" t="s">
        <v>1396</v>
      </c>
      <c r="B133" s="172" t="s">
        <v>1536</v>
      </c>
      <c r="C133" s="76">
        <v>3920</v>
      </c>
      <c r="D133" s="205"/>
      <c r="E133" s="76"/>
    </row>
    <row r="134" spans="1:5" x14ac:dyDescent="0.2">
      <c r="A134" s="75" t="s">
        <v>1397</v>
      </c>
      <c r="B134" s="240" t="s">
        <v>1536</v>
      </c>
      <c r="C134" s="76">
        <v>6700</v>
      </c>
      <c r="D134" s="205"/>
      <c r="E134" s="76"/>
    </row>
    <row r="135" spans="1:5" x14ac:dyDescent="0.2">
      <c r="A135" s="186" t="s">
        <v>1399</v>
      </c>
      <c r="B135" s="172" t="s">
        <v>1536</v>
      </c>
      <c r="C135" s="205">
        <v>4600</v>
      </c>
      <c r="D135" s="205"/>
      <c r="E135" s="76"/>
    </row>
    <row r="136" spans="1:5" x14ac:dyDescent="0.2">
      <c r="A136" s="75" t="s">
        <v>1400</v>
      </c>
      <c r="B136" s="172" t="s">
        <v>1536</v>
      </c>
      <c r="C136" s="205"/>
      <c r="D136" s="325"/>
      <c r="E136" s="325"/>
    </row>
    <row r="137" spans="1:5" x14ac:dyDescent="0.2">
      <c r="A137" s="75" t="s">
        <v>1401</v>
      </c>
      <c r="B137" s="172" t="s">
        <v>1536</v>
      </c>
      <c r="C137" s="205"/>
      <c r="D137" s="325"/>
      <c r="E137" s="325"/>
    </row>
    <row r="138" spans="1:5" x14ac:dyDescent="0.2">
      <c r="A138" s="186" t="s">
        <v>634</v>
      </c>
      <c r="B138" s="172" t="s">
        <v>1536</v>
      </c>
      <c r="C138" s="76">
        <v>32000</v>
      </c>
      <c r="D138" s="205"/>
      <c r="E138" s="76"/>
    </row>
    <row r="139" spans="1:5" x14ac:dyDescent="0.2">
      <c r="A139" s="186" t="s">
        <v>1501</v>
      </c>
      <c r="B139" s="240" t="s">
        <v>529</v>
      </c>
      <c r="C139" s="76">
        <v>50000</v>
      </c>
      <c r="D139" s="205"/>
      <c r="E139" s="76"/>
    </row>
    <row r="140" spans="1:5" x14ac:dyDescent="0.2">
      <c r="A140" s="293" t="s">
        <v>1549</v>
      </c>
      <c r="B140" s="240" t="s">
        <v>529</v>
      </c>
      <c r="C140" s="76">
        <v>5500</v>
      </c>
      <c r="D140" s="205"/>
      <c r="E140" s="76"/>
    </row>
    <row r="141" spans="1:5" x14ac:dyDescent="0.2">
      <c r="A141" s="293" t="s">
        <v>1550</v>
      </c>
      <c r="B141" s="240" t="s">
        <v>529</v>
      </c>
      <c r="C141" s="76">
        <v>35000</v>
      </c>
      <c r="D141" s="205"/>
      <c r="E141" s="76"/>
    </row>
    <row r="142" spans="1:5" x14ac:dyDescent="0.2">
      <c r="A142" s="293" t="s">
        <v>337</v>
      </c>
      <c r="B142" s="240" t="s">
        <v>529</v>
      </c>
      <c r="C142" s="76">
        <v>1000000</v>
      </c>
      <c r="D142" s="205"/>
      <c r="E142" s="76"/>
    </row>
    <row r="143" spans="1:5" x14ac:dyDescent="0.2">
      <c r="A143" s="186" t="s">
        <v>1552</v>
      </c>
      <c r="B143" s="240" t="s">
        <v>529</v>
      </c>
      <c r="C143" s="76">
        <v>12000</v>
      </c>
      <c r="D143" s="205"/>
      <c r="E143" s="76"/>
    </row>
    <row r="144" spans="1:5" x14ac:dyDescent="0.2">
      <c r="A144" s="75" t="s">
        <v>474</v>
      </c>
      <c r="B144" s="172" t="s">
        <v>529</v>
      </c>
      <c r="C144" s="76"/>
      <c r="D144" s="205"/>
      <c r="E144" s="76"/>
    </row>
    <row r="145" spans="1:5" x14ac:dyDescent="0.2">
      <c r="A145" s="186" t="s">
        <v>1373</v>
      </c>
      <c r="B145" s="172" t="s">
        <v>529</v>
      </c>
      <c r="C145" s="76">
        <v>15000</v>
      </c>
      <c r="D145" s="205"/>
      <c r="E145" s="76"/>
    </row>
    <row r="146" spans="1:5" x14ac:dyDescent="0.2">
      <c r="A146" s="168" t="s">
        <v>1443</v>
      </c>
      <c r="B146" s="172" t="s">
        <v>269</v>
      </c>
      <c r="C146" s="76">
        <v>39000</v>
      </c>
      <c r="D146" s="205"/>
      <c r="E146" s="76"/>
    </row>
    <row r="147" spans="1:5" x14ac:dyDescent="0.2">
      <c r="A147" s="168" t="s">
        <v>1444</v>
      </c>
      <c r="B147" s="172" t="s">
        <v>269</v>
      </c>
      <c r="C147" s="76">
        <v>72000</v>
      </c>
      <c r="D147" s="205"/>
      <c r="E147" s="76" t="s">
        <v>1597</v>
      </c>
    </row>
    <row r="148" spans="1:5" x14ac:dyDescent="0.2">
      <c r="A148" s="168" t="s">
        <v>272</v>
      </c>
      <c r="B148" s="172" t="s">
        <v>269</v>
      </c>
      <c r="C148" s="76">
        <v>65000</v>
      </c>
      <c r="D148" s="205"/>
      <c r="E148" s="76"/>
    </row>
    <row r="149" spans="1:5" x14ac:dyDescent="0.2">
      <c r="A149" s="168" t="s">
        <v>575</v>
      </c>
      <c r="B149" s="172" t="s">
        <v>269</v>
      </c>
      <c r="C149" s="76">
        <v>15000</v>
      </c>
      <c r="D149" s="205"/>
      <c r="E149" s="76"/>
    </row>
    <row r="150" spans="1:5" x14ac:dyDescent="0.2">
      <c r="A150" s="168" t="s">
        <v>1445</v>
      </c>
      <c r="B150" s="172" t="s">
        <v>269</v>
      </c>
      <c r="C150" s="76">
        <v>13000</v>
      </c>
      <c r="D150" s="205"/>
      <c r="E150" s="76"/>
    </row>
    <row r="151" spans="1:5" x14ac:dyDescent="0.2">
      <c r="A151" s="168" t="s">
        <v>1446</v>
      </c>
      <c r="B151" s="172" t="s">
        <v>269</v>
      </c>
      <c r="C151" s="76">
        <v>8000</v>
      </c>
      <c r="D151" s="205"/>
      <c r="E151" s="76"/>
    </row>
    <row r="152" spans="1:5" x14ac:dyDescent="0.2">
      <c r="A152" s="168" t="s">
        <v>1447</v>
      </c>
      <c r="B152" s="172" t="s">
        <v>269</v>
      </c>
      <c r="C152" s="76">
        <v>7000</v>
      </c>
      <c r="D152" s="205"/>
      <c r="E152" s="76" t="s">
        <v>27</v>
      </c>
    </row>
    <row r="153" spans="1:5" x14ac:dyDescent="0.2">
      <c r="A153" s="168" t="s">
        <v>281</v>
      </c>
      <c r="B153" s="172" t="s">
        <v>269</v>
      </c>
      <c r="C153" s="76">
        <v>20000</v>
      </c>
      <c r="D153" s="205"/>
      <c r="E153" s="76"/>
    </row>
    <row r="154" spans="1:5" x14ac:dyDescent="0.2">
      <c r="A154" s="168" t="s">
        <v>282</v>
      </c>
      <c r="B154" s="172" t="s">
        <v>269</v>
      </c>
      <c r="C154" s="76">
        <v>5000</v>
      </c>
      <c r="D154" s="205"/>
      <c r="E154" s="76"/>
    </row>
    <row r="155" spans="1:5" x14ac:dyDescent="0.2">
      <c r="A155" s="168" t="s">
        <v>303</v>
      </c>
      <c r="B155" s="172" t="s">
        <v>269</v>
      </c>
      <c r="C155" s="76"/>
      <c r="D155" s="205"/>
      <c r="E155" s="76"/>
    </row>
    <row r="156" spans="1:5" x14ac:dyDescent="0.2">
      <c r="A156" s="168" t="s">
        <v>294</v>
      </c>
      <c r="B156" s="172" t="s">
        <v>269</v>
      </c>
      <c r="C156" s="76"/>
      <c r="D156" s="205"/>
      <c r="E156" s="76"/>
    </row>
    <row r="157" spans="1:5" x14ac:dyDescent="0.2">
      <c r="A157" s="168" t="s">
        <v>304</v>
      </c>
      <c r="B157" s="172" t="s">
        <v>269</v>
      </c>
      <c r="C157" s="76"/>
      <c r="D157" s="76"/>
      <c r="E157" s="76"/>
    </row>
    <row r="158" spans="1:5" x14ac:dyDescent="0.2">
      <c r="A158" s="168" t="s">
        <v>305</v>
      </c>
      <c r="B158" s="172" t="s">
        <v>269</v>
      </c>
      <c r="C158" s="76"/>
      <c r="D158" s="76"/>
      <c r="E158" s="76"/>
    </row>
    <row r="159" spans="1:5" x14ac:dyDescent="0.2">
      <c r="A159" s="168" t="s">
        <v>306</v>
      </c>
      <c r="B159" s="172" t="s">
        <v>269</v>
      </c>
      <c r="C159" s="76"/>
      <c r="D159" s="76"/>
      <c r="E159" s="76"/>
    </row>
    <row r="160" spans="1:5" x14ac:dyDescent="0.2">
      <c r="A160" s="223" t="s">
        <v>1472</v>
      </c>
      <c r="B160" s="172" t="s">
        <v>269</v>
      </c>
      <c r="C160" s="214"/>
      <c r="D160" s="179"/>
      <c r="E160" s="179" t="s">
        <v>27</v>
      </c>
    </row>
    <row r="161" spans="1:5" x14ac:dyDescent="0.2">
      <c r="A161" s="223" t="s">
        <v>1473</v>
      </c>
      <c r="B161" s="172" t="s">
        <v>269</v>
      </c>
      <c r="C161" s="76"/>
      <c r="D161" s="76"/>
      <c r="E161" s="76"/>
    </row>
    <row r="162" spans="1:5" x14ac:dyDescent="0.2">
      <c r="A162" s="168" t="s">
        <v>315</v>
      </c>
      <c r="B162" s="172" t="s">
        <v>269</v>
      </c>
      <c r="C162" s="76">
        <v>24000</v>
      </c>
      <c r="D162" s="76"/>
      <c r="E162" s="76"/>
    </row>
    <row r="163" spans="1:5" x14ac:dyDescent="0.2">
      <c r="A163" s="168" t="s">
        <v>322</v>
      </c>
      <c r="B163" s="172" t="s">
        <v>269</v>
      </c>
      <c r="C163" s="76">
        <v>12000</v>
      </c>
      <c r="D163" s="76"/>
      <c r="E163" s="76"/>
    </row>
    <row r="164" spans="1:5" x14ac:dyDescent="0.2">
      <c r="A164" s="168" t="s">
        <v>1476</v>
      </c>
      <c r="B164" s="172" t="s">
        <v>269</v>
      </c>
      <c r="C164" s="76">
        <v>350000</v>
      </c>
      <c r="D164" s="76"/>
      <c r="E164" s="76"/>
    </row>
    <row r="165" spans="1:5" x14ac:dyDescent="0.2">
      <c r="A165" s="168" t="s">
        <v>327</v>
      </c>
      <c r="B165" s="172" t="s">
        <v>269</v>
      </c>
      <c r="C165" s="179">
        <v>13000</v>
      </c>
      <c r="D165" s="179">
        <f>SUM(D162:D164)</f>
        <v>0</v>
      </c>
      <c r="E165" s="179">
        <f>SUM(E162:E164)</f>
        <v>0</v>
      </c>
    </row>
    <row r="166" spans="1:5" x14ac:dyDescent="0.2">
      <c r="A166" s="168" t="s">
        <v>328</v>
      </c>
      <c r="B166" s="172" t="s">
        <v>269</v>
      </c>
      <c r="C166" s="76">
        <v>13000</v>
      </c>
      <c r="D166" s="76"/>
      <c r="E166" s="76"/>
    </row>
    <row r="167" spans="1:5" x14ac:dyDescent="0.2">
      <c r="A167" s="168" t="s">
        <v>331</v>
      </c>
      <c r="B167" s="172" t="s">
        <v>269</v>
      </c>
      <c r="C167" s="76">
        <v>26000</v>
      </c>
      <c r="D167" s="76"/>
      <c r="E167" s="76"/>
    </row>
    <row r="168" spans="1:5" x14ac:dyDescent="0.2">
      <c r="A168" s="168" t="s">
        <v>293</v>
      </c>
      <c r="B168" s="172" t="s">
        <v>269</v>
      </c>
      <c r="C168" s="76">
        <v>26000</v>
      </c>
      <c r="D168" s="76"/>
    </row>
    <row r="169" spans="1:5" x14ac:dyDescent="0.2">
      <c r="A169" s="168" t="s">
        <v>1478</v>
      </c>
      <c r="B169" s="172" t="s">
        <v>269</v>
      </c>
      <c r="C169" s="76">
        <v>13000</v>
      </c>
      <c r="D169" s="76"/>
    </row>
    <row r="170" spans="1:5" x14ac:dyDescent="0.2">
      <c r="A170" s="168" t="s">
        <v>593</v>
      </c>
      <c r="B170" s="172" t="s">
        <v>269</v>
      </c>
      <c r="C170" s="76">
        <v>26000</v>
      </c>
      <c r="D170" s="76"/>
    </row>
    <row r="171" spans="1:5" x14ac:dyDescent="0.2">
      <c r="A171" s="168" t="s">
        <v>329</v>
      </c>
      <c r="B171" s="172" t="s">
        <v>269</v>
      </c>
      <c r="C171" s="76">
        <v>6000</v>
      </c>
      <c r="D171" s="76"/>
    </row>
    <row r="172" spans="1:5" ht="30" x14ac:dyDescent="0.2">
      <c r="A172" s="200" t="s">
        <v>1406</v>
      </c>
      <c r="B172" s="184" t="s">
        <v>13</v>
      </c>
      <c r="C172" s="220">
        <v>60000</v>
      </c>
      <c r="D172" s="76"/>
    </row>
    <row r="173" spans="1:5" x14ac:dyDescent="0.2">
      <c r="A173" s="200" t="s">
        <v>1575</v>
      </c>
      <c r="B173" s="184" t="s">
        <v>13</v>
      </c>
      <c r="C173" s="220" t="s">
        <v>27</v>
      </c>
      <c r="D173" s="76"/>
    </row>
    <row r="174" spans="1:5" x14ac:dyDescent="0.2">
      <c r="A174" s="200" t="s">
        <v>1408</v>
      </c>
      <c r="B174" s="172" t="s">
        <v>13</v>
      </c>
      <c r="C174" s="183">
        <v>350000</v>
      </c>
      <c r="D174" s="76"/>
    </row>
    <row r="175" spans="1:5" x14ac:dyDescent="0.2">
      <c r="A175" s="200" t="s">
        <v>1407</v>
      </c>
      <c r="B175" s="172" t="s">
        <v>13</v>
      </c>
      <c r="C175" s="183">
        <v>250000</v>
      </c>
      <c r="D175" s="76"/>
    </row>
    <row r="176" spans="1:5" x14ac:dyDescent="0.2">
      <c r="A176" s="200" t="s">
        <v>1577</v>
      </c>
      <c r="B176" s="172" t="s">
        <v>13</v>
      </c>
      <c r="C176" s="183">
        <v>450000</v>
      </c>
      <c r="D176" s="76"/>
    </row>
    <row r="177" spans="1:5" x14ac:dyDescent="0.2">
      <c r="A177" s="200" t="s">
        <v>405</v>
      </c>
      <c r="B177" s="172" t="s">
        <v>13</v>
      </c>
      <c r="C177" s="183">
        <v>10000</v>
      </c>
      <c r="D177" s="76"/>
    </row>
    <row r="178" spans="1:5" x14ac:dyDescent="0.2">
      <c r="A178" s="200" t="s">
        <v>1409</v>
      </c>
      <c r="B178" s="172" t="s">
        <v>13</v>
      </c>
      <c r="C178" s="183">
        <v>20000</v>
      </c>
      <c r="D178" s="76"/>
    </row>
    <row r="179" spans="1:5" x14ac:dyDescent="0.2">
      <c r="A179" s="200" t="s">
        <v>1410</v>
      </c>
      <c r="B179" s="172" t="s">
        <v>13</v>
      </c>
      <c r="C179" s="183">
        <v>160000</v>
      </c>
      <c r="D179" s="76"/>
    </row>
    <row r="180" spans="1:5" x14ac:dyDescent="0.2">
      <c r="A180" s="200" t="s">
        <v>1411</v>
      </c>
      <c r="B180" s="172" t="s">
        <v>13</v>
      </c>
      <c r="C180" s="183">
        <v>8400</v>
      </c>
      <c r="D180" s="76"/>
    </row>
    <row r="181" spans="1:5" x14ac:dyDescent="0.2">
      <c r="A181" s="200" t="s">
        <v>1412</v>
      </c>
      <c r="B181" s="172" t="s">
        <v>13</v>
      </c>
      <c r="C181" s="183">
        <v>4000</v>
      </c>
      <c r="D181" s="76"/>
    </row>
    <row r="182" spans="1:5" x14ac:dyDescent="0.2">
      <c r="A182" s="200" t="s">
        <v>1413</v>
      </c>
      <c r="B182" s="172" t="s">
        <v>13</v>
      </c>
      <c r="C182" s="183">
        <v>12500</v>
      </c>
      <c r="D182" s="76"/>
    </row>
    <row r="183" spans="1:5" x14ac:dyDescent="0.2">
      <c r="A183" s="200" t="s">
        <v>1414</v>
      </c>
      <c r="B183" s="172" t="s">
        <v>13</v>
      </c>
      <c r="C183" s="183">
        <v>2200</v>
      </c>
      <c r="D183" s="76"/>
    </row>
    <row r="184" spans="1:5" x14ac:dyDescent="0.2">
      <c r="A184" s="200" t="s">
        <v>1415</v>
      </c>
      <c r="B184" s="172" t="s">
        <v>13</v>
      </c>
      <c r="C184" s="183">
        <v>20000</v>
      </c>
      <c r="D184" s="76"/>
      <c r="E184" s="186"/>
    </row>
    <row r="185" spans="1:5" x14ac:dyDescent="0.2">
      <c r="A185" s="200" t="s">
        <v>1416</v>
      </c>
      <c r="B185" s="172" t="s">
        <v>13</v>
      </c>
      <c r="C185" s="183">
        <v>18000</v>
      </c>
      <c r="D185" s="76"/>
      <c r="E185" s="186"/>
    </row>
    <row r="186" spans="1:5" x14ac:dyDescent="0.2">
      <c r="A186" s="200" t="s">
        <v>421</v>
      </c>
      <c r="B186" s="172" t="s">
        <v>13</v>
      </c>
      <c r="C186" s="183">
        <v>80000</v>
      </c>
      <c r="D186" s="76"/>
      <c r="E186" s="186"/>
    </row>
    <row r="187" spans="1:5" x14ac:dyDescent="0.2">
      <c r="A187" s="200" t="s">
        <v>1580</v>
      </c>
      <c r="B187" s="172" t="s">
        <v>13</v>
      </c>
      <c r="C187" s="183">
        <v>140000</v>
      </c>
      <c r="D187" s="76"/>
      <c r="E187" s="186"/>
    </row>
    <row r="188" spans="1:5" x14ac:dyDescent="0.2">
      <c r="A188" s="231" t="s">
        <v>1417</v>
      </c>
      <c r="B188" s="172" t="s">
        <v>13</v>
      </c>
      <c r="C188" s="182">
        <v>15000</v>
      </c>
      <c r="D188" s="76"/>
      <c r="E188" s="186"/>
    </row>
    <row r="189" spans="1:5" x14ac:dyDescent="0.2">
      <c r="A189" s="231" t="s">
        <v>1418</v>
      </c>
      <c r="B189" s="172" t="s">
        <v>13</v>
      </c>
      <c r="C189" s="182">
        <v>10000</v>
      </c>
      <c r="D189" s="76"/>
      <c r="E189" s="186"/>
    </row>
    <row r="190" spans="1:5" x14ac:dyDescent="0.2">
      <c r="A190" s="231" t="s">
        <v>1419</v>
      </c>
      <c r="B190" s="172" t="s">
        <v>13</v>
      </c>
      <c r="C190" s="182">
        <v>3000</v>
      </c>
      <c r="D190" s="76"/>
      <c r="E190" s="186"/>
    </row>
    <row r="191" spans="1:5" x14ac:dyDescent="0.2">
      <c r="A191" s="231" t="s">
        <v>1420</v>
      </c>
      <c r="B191" s="172" t="s">
        <v>13</v>
      </c>
      <c r="C191" s="182">
        <v>4500</v>
      </c>
      <c r="D191" s="76"/>
      <c r="E191" s="186"/>
    </row>
    <row r="192" spans="1:5" x14ac:dyDescent="0.2">
      <c r="A192" s="231" t="s">
        <v>1421</v>
      </c>
      <c r="B192" s="172" t="s">
        <v>13</v>
      </c>
      <c r="C192" s="182">
        <v>6000</v>
      </c>
      <c r="D192" s="76"/>
      <c r="E192" s="186"/>
    </row>
    <row r="193" spans="1:5" x14ac:dyDescent="0.2">
      <c r="A193" s="231" t="s">
        <v>436</v>
      </c>
      <c r="B193" s="172" t="s">
        <v>13</v>
      </c>
      <c r="C193" s="182">
        <v>3500</v>
      </c>
      <c r="D193" s="76"/>
      <c r="E193" s="186"/>
    </row>
    <row r="194" spans="1:5" x14ac:dyDescent="0.2">
      <c r="A194" s="200" t="s">
        <v>1581</v>
      </c>
      <c r="B194" s="172" t="s">
        <v>1538</v>
      </c>
      <c r="C194" s="183">
        <v>350000</v>
      </c>
      <c r="D194" s="76"/>
      <c r="E194" s="186"/>
    </row>
    <row r="195" spans="1:5" x14ac:dyDescent="0.2">
      <c r="A195" s="200"/>
      <c r="C195" s="183">
        <f>SUM(C57:C194)</f>
        <v>10173940</v>
      </c>
      <c r="D195" s="76"/>
      <c r="E195" s="186"/>
    </row>
    <row r="196" spans="1:5" x14ac:dyDescent="0.2">
      <c r="A196" s="200"/>
      <c r="C196" s="183"/>
      <c r="D196" s="76"/>
      <c r="E196" s="186"/>
    </row>
    <row r="197" spans="1:5" x14ac:dyDescent="0.2">
      <c r="A197" s="186" t="s">
        <v>1450</v>
      </c>
      <c r="B197" s="172" t="s">
        <v>334</v>
      </c>
      <c r="C197" s="76">
        <v>200000</v>
      </c>
      <c r="D197" s="76"/>
    </row>
    <row r="198" spans="1:5" x14ac:dyDescent="0.2">
      <c r="A198" s="200" t="s">
        <v>1576</v>
      </c>
      <c r="B198" s="172" t="s">
        <v>517</v>
      </c>
      <c r="C198" s="330">
        <v>500000</v>
      </c>
      <c r="D198" s="179"/>
      <c r="E198" s="179" t="s">
        <v>27</v>
      </c>
    </row>
    <row r="199" spans="1:5" x14ac:dyDescent="0.2">
      <c r="A199" s="186" t="s">
        <v>1350</v>
      </c>
      <c r="B199" s="172" t="s">
        <v>517</v>
      </c>
      <c r="C199" s="76">
        <v>80000</v>
      </c>
      <c r="D199" s="76"/>
      <c r="E199" s="76"/>
    </row>
    <row r="200" spans="1:5" x14ac:dyDescent="0.2">
      <c r="A200" s="186" t="s">
        <v>1351</v>
      </c>
      <c r="B200" s="172" t="s">
        <v>517</v>
      </c>
      <c r="C200" s="76">
        <v>65000</v>
      </c>
      <c r="D200" s="76"/>
      <c r="E200" s="76"/>
    </row>
    <row r="201" spans="1:5" x14ac:dyDescent="0.2">
      <c r="A201" s="221" t="s">
        <v>1362</v>
      </c>
      <c r="B201" s="172" t="s">
        <v>517</v>
      </c>
      <c r="C201" s="185">
        <v>150000</v>
      </c>
      <c r="D201" s="185"/>
      <c r="E201" s="185"/>
    </row>
    <row r="202" spans="1:5" x14ac:dyDescent="0.2">
      <c r="A202" s="221" t="s">
        <v>1363</v>
      </c>
      <c r="B202" s="172" t="s">
        <v>517</v>
      </c>
      <c r="C202" s="76">
        <v>80000</v>
      </c>
      <c r="D202" s="76"/>
      <c r="E202" s="76">
        <f>SUM(E201:E201)</f>
        <v>0</v>
      </c>
    </row>
    <row r="203" spans="1:5" x14ac:dyDescent="0.2">
      <c r="A203" s="186" t="s">
        <v>1379</v>
      </c>
      <c r="B203" s="172" t="s">
        <v>517</v>
      </c>
      <c r="C203" s="76">
        <v>320000</v>
      </c>
      <c r="D203" s="76"/>
      <c r="E203" s="76"/>
    </row>
    <row r="204" spans="1:5" x14ac:dyDescent="0.2">
      <c r="A204" s="186"/>
      <c r="C204" s="76"/>
      <c r="D204" s="76"/>
      <c r="E204" s="76"/>
    </row>
    <row r="205" spans="1:5" x14ac:dyDescent="0.2">
      <c r="A205" s="186" t="s">
        <v>854</v>
      </c>
      <c r="B205" s="172" t="s">
        <v>344</v>
      </c>
      <c r="C205" s="205">
        <v>100000</v>
      </c>
      <c r="D205" s="76"/>
      <c r="E205" s="75"/>
    </row>
    <row r="206" spans="1:5" x14ac:dyDescent="0.2">
      <c r="A206" s="186" t="s">
        <v>1497</v>
      </c>
      <c r="B206" s="172" t="s">
        <v>344</v>
      </c>
      <c r="C206" s="205">
        <v>3500</v>
      </c>
      <c r="D206" s="76"/>
    </row>
    <row r="207" spans="1:5" x14ac:dyDescent="0.2">
      <c r="A207" s="168" t="s">
        <v>1459</v>
      </c>
      <c r="B207" s="172" t="s">
        <v>344</v>
      </c>
      <c r="C207" s="76">
        <v>9000</v>
      </c>
      <c r="D207" s="76"/>
      <c r="E207" s="76"/>
    </row>
    <row r="208" spans="1:5" x14ac:dyDescent="0.2">
      <c r="A208" s="168" t="s">
        <v>1604</v>
      </c>
      <c r="B208" s="172" t="s">
        <v>344</v>
      </c>
      <c r="C208" s="76">
        <v>57000</v>
      </c>
      <c r="D208" s="76"/>
      <c r="E208" s="76"/>
    </row>
    <row r="209" spans="1:5" x14ac:dyDescent="0.2">
      <c r="A209" s="168" t="s">
        <v>1460</v>
      </c>
      <c r="B209" s="172" t="s">
        <v>344</v>
      </c>
      <c r="C209" s="76">
        <v>9000</v>
      </c>
      <c r="D209" s="76"/>
      <c r="E209" s="76"/>
    </row>
    <row r="210" spans="1:5" x14ac:dyDescent="0.2">
      <c r="A210" s="168" t="s">
        <v>352</v>
      </c>
      <c r="B210" s="172" t="s">
        <v>344</v>
      </c>
      <c r="C210" s="76">
        <v>18000</v>
      </c>
      <c r="D210" s="76"/>
      <c r="E210" s="76"/>
    </row>
    <row r="211" spans="1:5" x14ac:dyDescent="0.2">
      <c r="A211" s="168" t="s">
        <v>1605</v>
      </c>
      <c r="B211" s="172" t="s">
        <v>344</v>
      </c>
      <c r="C211" s="76">
        <v>9000</v>
      </c>
      <c r="D211" s="76"/>
      <c r="E211" s="76"/>
    </row>
    <row r="212" spans="1:5" x14ac:dyDescent="0.2">
      <c r="A212" s="181" t="s">
        <v>1531</v>
      </c>
      <c r="B212" s="172" t="s">
        <v>1393</v>
      </c>
      <c r="C212" s="179">
        <v>100000</v>
      </c>
      <c r="D212" s="179">
        <f>SUM(D206:D211)</f>
        <v>0</v>
      </c>
      <c r="E212" s="179">
        <f>SUM(E206:E211)</f>
        <v>0</v>
      </c>
    </row>
    <row r="213" spans="1:5" x14ac:dyDescent="0.2">
      <c r="A213" s="186" t="s">
        <v>1394</v>
      </c>
      <c r="B213" s="172" t="s">
        <v>1393</v>
      </c>
      <c r="C213" s="76">
        <v>4600</v>
      </c>
      <c r="D213" s="76"/>
      <c r="E213" s="76"/>
    </row>
    <row r="214" spans="1:5" x14ac:dyDescent="0.2">
      <c r="A214" s="186" t="s">
        <v>1395</v>
      </c>
      <c r="B214" s="172" t="s">
        <v>1393</v>
      </c>
      <c r="C214" s="76">
        <v>4650</v>
      </c>
      <c r="D214" s="76"/>
      <c r="E214" s="75"/>
    </row>
    <row r="215" spans="1:5" x14ac:dyDescent="0.2">
      <c r="A215" s="75" t="s">
        <v>631</v>
      </c>
      <c r="B215" s="172" t="s">
        <v>1393</v>
      </c>
      <c r="C215" s="76">
        <v>7500</v>
      </c>
      <c r="D215" s="76"/>
      <c r="E215" s="76" t="s">
        <v>27</v>
      </c>
    </row>
    <row r="216" spans="1:5" x14ac:dyDescent="0.2">
      <c r="A216" s="186" t="s">
        <v>1607</v>
      </c>
      <c r="B216" s="172" t="s">
        <v>1535</v>
      </c>
      <c r="C216" s="76">
        <v>38000</v>
      </c>
      <c r="E216" s="76" t="s">
        <v>27</v>
      </c>
    </row>
    <row r="217" spans="1:5" x14ac:dyDescent="0.2">
      <c r="A217" s="168" t="s">
        <v>302</v>
      </c>
      <c r="B217" s="172" t="s">
        <v>283</v>
      </c>
      <c r="C217" s="76"/>
      <c r="E217" s="76"/>
    </row>
    <row r="218" spans="1:5" x14ac:dyDescent="0.2">
      <c r="A218" s="168" t="s">
        <v>298</v>
      </c>
      <c r="B218" s="172" t="s">
        <v>283</v>
      </c>
      <c r="C218" s="76">
        <v>3000</v>
      </c>
      <c r="D218" s="76"/>
      <c r="E218" s="76" t="s">
        <v>27</v>
      </c>
    </row>
    <row r="219" spans="1:5" x14ac:dyDescent="0.2">
      <c r="A219" s="186" t="s">
        <v>57</v>
      </c>
      <c r="B219" s="240" t="s">
        <v>8</v>
      </c>
      <c r="C219" s="76">
        <v>1915800</v>
      </c>
      <c r="D219" s="76"/>
      <c r="E219" s="76"/>
    </row>
    <row r="220" spans="1:5" x14ac:dyDescent="0.2">
      <c r="A220" s="186"/>
      <c r="B220" s="240"/>
      <c r="C220" s="76">
        <f>SUM(C205:C219)</f>
        <v>2279050</v>
      </c>
      <c r="D220" s="76"/>
      <c r="E220" s="76"/>
    </row>
    <row r="221" spans="1:5" x14ac:dyDescent="0.2">
      <c r="A221" s="186"/>
      <c r="B221" s="240"/>
      <c r="C221" s="76"/>
      <c r="D221" s="76"/>
      <c r="E221" s="76"/>
    </row>
    <row r="222" spans="1:5" x14ac:dyDescent="0.2">
      <c r="A222" s="204" t="s">
        <v>1567</v>
      </c>
      <c r="B222" s="172" t="s">
        <v>1568</v>
      </c>
      <c r="C222" s="76">
        <v>15000000</v>
      </c>
      <c r="D222" s="76"/>
      <c r="E222" s="76"/>
    </row>
    <row r="223" spans="1:5" x14ac:dyDescent="0.2">
      <c r="A223" s="323" t="s">
        <v>1492</v>
      </c>
      <c r="B223" s="324" t="s">
        <v>22</v>
      </c>
      <c r="C223" s="325"/>
      <c r="D223" s="76"/>
      <c r="E223" s="76"/>
    </row>
    <row r="224" spans="1:5" x14ac:dyDescent="0.2">
      <c r="A224" s="323" t="s">
        <v>1483</v>
      </c>
      <c r="B224" s="324" t="s">
        <v>22</v>
      </c>
      <c r="C224" s="325"/>
      <c r="D224" s="76"/>
      <c r="E224" s="76"/>
    </row>
    <row r="225" spans="1:5" x14ac:dyDescent="0.2">
      <c r="A225" s="168" t="s">
        <v>1594</v>
      </c>
      <c r="B225" s="172" t="s">
        <v>22</v>
      </c>
      <c r="C225" s="205">
        <v>50000</v>
      </c>
      <c r="D225" s="76"/>
      <c r="E225" s="76"/>
    </row>
    <row r="226" spans="1:5" x14ac:dyDescent="0.2">
      <c r="A226" s="168" t="s">
        <v>1595</v>
      </c>
      <c r="B226" s="172" t="s">
        <v>22</v>
      </c>
      <c r="C226" s="205"/>
      <c r="D226" s="76"/>
      <c r="E226" s="76"/>
    </row>
    <row r="227" spans="1:5" x14ac:dyDescent="0.2">
      <c r="A227" s="186" t="s">
        <v>1598</v>
      </c>
      <c r="B227" s="172" t="s">
        <v>22</v>
      </c>
      <c r="C227" s="205">
        <v>30000</v>
      </c>
      <c r="D227" s="76"/>
      <c r="E227" s="76"/>
    </row>
    <row r="228" spans="1:5" x14ac:dyDescent="0.2">
      <c r="A228" s="186" t="s">
        <v>1599</v>
      </c>
      <c r="B228" s="172" t="s">
        <v>22</v>
      </c>
      <c r="C228" s="205"/>
      <c r="D228" s="76"/>
      <c r="E228" s="76"/>
    </row>
    <row r="229" spans="1:5" x14ac:dyDescent="0.2">
      <c r="A229" s="186" t="s">
        <v>1491</v>
      </c>
      <c r="B229" s="172" t="s">
        <v>22</v>
      </c>
      <c r="C229" s="205">
        <v>650000</v>
      </c>
      <c r="D229" s="76"/>
      <c r="E229" s="76"/>
    </row>
    <row r="230" spans="1:5" x14ac:dyDescent="0.2">
      <c r="A230" s="168" t="s">
        <v>1437</v>
      </c>
      <c r="B230" s="172" t="s">
        <v>22</v>
      </c>
      <c r="C230" s="76">
        <v>200000</v>
      </c>
      <c r="D230" s="76"/>
      <c r="E230" s="76"/>
    </row>
    <row r="231" spans="1:5" x14ac:dyDescent="0.2">
      <c r="A231" s="168" t="s">
        <v>358</v>
      </c>
      <c r="B231" s="172" t="s">
        <v>22</v>
      </c>
      <c r="C231" s="76">
        <v>500000</v>
      </c>
      <c r="D231" s="76"/>
      <c r="E231" s="76"/>
    </row>
    <row r="232" spans="1:5" x14ac:dyDescent="0.2">
      <c r="A232" s="168" t="s">
        <v>358</v>
      </c>
      <c r="B232" s="172" t="s">
        <v>22</v>
      </c>
      <c r="C232" s="76">
        <v>100000</v>
      </c>
      <c r="D232" s="76"/>
      <c r="E232" s="76"/>
    </row>
    <row r="233" spans="1:5" x14ac:dyDescent="0.2">
      <c r="A233" s="168" t="s">
        <v>1474</v>
      </c>
      <c r="B233" s="172" t="s">
        <v>22</v>
      </c>
      <c r="C233" s="76">
        <v>100000</v>
      </c>
      <c r="D233" s="76"/>
      <c r="E233" s="76"/>
    </row>
    <row r="234" spans="1:5" x14ac:dyDescent="0.2">
      <c r="A234" s="168" t="s">
        <v>1477</v>
      </c>
      <c r="B234" s="172" t="s">
        <v>22</v>
      </c>
      <c r="C234" s="76">
        <v>500000</v>
      </c>
      <c r="D234" s="76"/>
      <c r="E234" s="76"/>
    </row>
    <row r="235" spans="1:5" x14ac:dyDescent="0.2">
      <c r="A235" s="75" t="s">
        <v>538</v>
      </c>
      <c r="B235" s="172" t="s">
        <v>22</v>
      </c>
      <c r="C235" s="76">
        <v>2500000</v>
      </c>
      <c r="D235" s="76"/>
      <c r="E235" s="76"/>
    </row>
    <row r="236" spans="1:5" x14ac:dyDescent="0.2">
      <c r="A236" s="186" t="s">
        <v>1583</v>
      </c>
      <c r="B236" s="172" t="s">
        <v>22</v>
      </c>
      <c r="C236" s="76"/>
      <c r="D236" s="76"/>
      <c r="E236" s="76"/>
    </row>
    <row r="237" spans="1:5" x14ac:dyDescent="0.2">
      <c r="A237" s="186" t="s">
        <v>1403</v>
      </c>
      <c r="B237" s="172" t="s">
        <v>22</v>
      </c>
      <c r="C237" s="76"/>
      <c r="D237" s="76"/>
      <c r="E237" s="76"/>
    </row>
    <row r="238" spans="1:5" x14ac:dyDescent="0.2">
      <c r="A238" s="231" t="s">
        <v>1582</v>
      </c>
      <c r="B238" s="189" t="s">
        <v>22</v>
      </c>
      <c r="C238" s="316">
        <v>500000</v>
      </c>
      <c r="D238" s="76"/>
      <c r="E238" s="76" t="s">
        <v>55</v>
      </c>
    </row>
    <row r="239" spans="1:5" x14ac:dyDescent="0.2">
      <c r="A239" s="200" t="s">
        <v>1570</v>
      </c>
      <c r="B239" s="172" t="s">
        <v>22</v>
      </c>
      <c r="C239" s="330" t="s">
        <v>27</v>
      </c>
      <c r="D239" s="179"/>
      <c r="E239" s="179" t="s">
        <v>27</v>
      </c>
    </row>
    <row r="240" spans="1:5" x14ac:dyDescent="0.2">
      <c r="A240" s="200" t="s">
        <v>1571</v>
      </c>
      <c r="B240" s="172" t="s">
        <v>22</v>
      </c>
      <c r="C240" s="183"/>
      <c r="D240" s="76"/>
      <c r="E240" s="76"/>
    </row>
    <row r="241" spans="1:5" x14ac:dyDescent="0.2">
      <c r="A241" s="231" t="s">
        <v>1573</v>
      </c>
      <c r="B241" s="172" t="s">
        <v>22</v>
      </c>
      <c r="C241" s="183" t="s">
        <v>27</v>
      </c>
      <c r="D241" s="76"/>
      <c r="E241" s="75"/>
    </row>
    <row r="242" spans="1:5" x14ac:dyDescent="0.2">
      <c r="A242" s="231" t="s">
        <v>1572</v>
      </c>
      <c r="B242" s="172" t="s">
        <v>22</v>
      </c>
      <c r="C242" s="183"/>
      <c r="D242" s="76"/>
      <c r="E242" s="75"/>
    </row>
    <row r="243" spans="1:5" x14ac:dyDescent="0.2">
      <c r="A243" s="231" t="s">
        <v>1574</v>
      </c>
      <c r="B243" s="172" t="s">
        <v>22</v>
      </c>
      <c r="C243" s="183" t="s">
        <v>27</v>
      </c>
      <c r="D243" s="76"/>
      <c r="E243" s="76"/>
    </row>
    <row r="244" spans="1:5" x14ac:dyDescent="0.2">
      <c r="A244" s="200" t="s">
        <v>1584</v>
      </c>
      <c r="B244" s="172" t="s">
        <v>22</v>
      </c>
      <c r="C244" s="183"/>
      <c r="D244" s="76"/>
      <c r="E244" s="76"/>
    </row>
    <row r="245" spans="1:5" x14ac:dyDescent="0.2">
      <c r="A245" s="204" t="s">
        <v>1611</v>
      </c>
      <c r="B245" s="172" t="s">
        <v>22</v>
      </c>
      <c r="C245" s="76"/>
      <c r="D245" s="76"/>
      <c r="E245" s="76"/>
    </row>
    <row r="246" spans="1:5" x14ac:dyDescent="0.2">
      <c r="A246" s="204" t="s">
        <v>1617</v>
      </c>
      <c r="B246" s="172" t="s">
        <v>22</v>
      </c>
      <c r="C246" s="76"/>
      <c r="D246" s="76"/>
      <c r="E246" s="76"/>
    </row>
    <row r="247" spans="1:5" x14ac:dyDescent="0.2">
      <c r="A247" s="186" t="s">
        <v>1509</v>
      </c>
      <c r="B247" s="172" t="s">
        <v>22</v>
      </c>
      <c r="C247" s="76"/>
      <c r="D247" s="76"/>
      <c r="E247" s="76"/>
    </row>
    <row r="248" spans="1:5" x14ac:dyDescent="0.2">
      <c r="A248" s="186" t="s">
        <v>1510</v>
      </c>
      <c r="B248" s="172" t="s">
        <v>22</v>
      </c>
      <c r="C248" s="76"/>
      <c r="D248" s="76"/>
      <c r="E248" s="76"/>
    </row>
    <row r="249" spans="1:5" x14ac:dyDescent="0.2">
      <c r="A249" s="186" t="s">
        <v>1511</v>
      </c>
      <c r="B249" s="172" t="s">
        <v>22</v>
      </c>
      <c r="C249" s="76"/>
      <c r="D249" s="76"/>
      <c r="E249" s="76"/>
    </row>
    <row r="250" spans="1:5" x14ac:dyDescent="0.2">
      <c r="A250" s="186" t="s">
        <v>1514</v>
      </c>
      <c r="B250" s="240" t="s">
        <v>22</v>
      </c>
      <c r="C250" s="76"/>
      <c r="D250" s="76"/>
      <c r="E250" s="76"/>
    </row>
    <row r="251" spans="1:5" x14ac:dyDescent="0.2">
      <c r="A251" s="181" t="s">
        <v>1519</v>
      </c>
      <c r="B251" s="172" t="s">
        <v>22</v>
      </c>
      <c r="C251" s="183"/>
      <c r="D251" s="76"/>
      <c r="E251" s="76"/>
    </row>
    <row r="252" spans="1:5" x14ac:dyDescent="0.2">
      <c r="A252" s="181" t="s">
        <v>1520</v>
      </c>
      <c r="B252" s="172" t="s">
        <v>1521</v>
      </c>
      <c r="C252" s="76"/>
      <c r="D252" s="76"/>
      <c r="E252" s="76"/>
    </row>
    <row r="253" spans="1:5" x14ac:dyDescent="0.2">
      <c r="A253" s="181" t="s">
        <v>244</v>
      </c>
      <c r="B253" s="172" t="s">
        <v>22</v>
      </c>
      <c r="C253" s="76"/>
      <c r="D253" s="76"/>
      <c r="E253" s="76"/>
    </row>
    <row r="254" spans="1:5" x14ac:dyDescent="0.2">
      <c r="A254" s="181" t="s">
        <v>248</v>
      </c>
      <c r="B254" s="172" t="s">
        <v>22</v>
      </c>
      <c r="C254" s="76"/>
      <c r="D254" s="76"/>
      <c r="E254" s="76"/>
    </row>
    <row r="255" spans="1:5" x14ac:dyDescent="0.2">
      <c r="A255" s="168" t="s">
        <v>1542</v>
      </c>
      <c r="B255" s="172" t="s">
        <v>1613</v>
      </c>
      <c r="C255" s="76"/>
      <c r="D255" s="76"/>
      <c r="E255" s="76"/>
    </row>
    <row r="256" spans="1:5" x14ac:dyDescent="0.2">
      <c r="A256" s="168" t="s">
        <v>1543</v>
      </c>
      <c r="B256" s="172" t="s">
        <v>1613</v>
      </c>
      <c r="C256" s="76"/>
      <c r="D256" s="76"/>
      <c r="E256" s="76"/>
    </row>
    <row r="257" spans="1:5" x14ac:dyDescent="0.2">
      <c r="A257" s="168" t="s">
        <v>1544</v>
      </c>
      <c r="B257" s="172" t="s">
        <v>1613</v>
      </c>
      <c r="C257" s="76"/>
      <c r="D257" s="76"/>
      <c r="E257" s="76"/>
    </row>
    <row r="258" spans="1:5" x14ac:dyDescent="0.2">
      <c r="A258" s="168" t="s">
        <v>1612</v>
      </c>
      <c r="B258" s="172" t="s">
        <v>1613</v>
      </c>
      <c r="C258" s="185"/>
      <c r="D258" s="185"/>
      <c r="E258" s="185"/>
    </row>
    <row r="259" spans="1:5" x14ac:dyDescent="0.2">
      <c r="A259" s="186" t="s">
        <v>1402</v>
      </c>
      <c r="B259" s="172" t="s">
        <v>1537</v>
      </c>
      <c r="C259" s="76" t="s">
        <v>27</v>
      </c>
      <c r="D259" s="76"/>
      <c r="E259" s="76" t="s">
        <v>27</v>
      </c>
    </row>
    <row r="260" spans="1:5" x14ac:dyDescent="0.2">
      <c r="A260" s="186" t="s">
        <v>1404</v>
      </c>
      <c r="B260" s="172" t="s">
        <v>1537</v>
      </c>
      <c r="C260" s="76" t="s">
        <v>27</v>
      </c>
      <c r="D260" s="171"/>
      <c r="E260" s="167"/>
    </row>
    <row r="261" spans="1:5" x14ac:dyDescent="0.2">
      <c r="A261" s="231" t="s">
        <v>1578</v>
      </c>
      <c r="B261" s="172" t="s">
        <v>1537</v>
      </c>
      <c r="C261" s="76" t="s">
        <v>27</v>
      </c>
      <c r="D261" s="76"/>
      <c r="E261" s="76"/>
    </row>
    <row r="262" spans="1:5" x14ac:dyDescent="0.2">
      <c r="A262" s="186" t="s">
        <v>869</v>
      </c>
      <c r="B262" s="172" t="s">
        <v>1537</v>
      </c>
      <c r="D262" s="76"/>
      <c r="E262" s="76"/>
    </row>
    <row r="263" spans="1:5" x14ac:dyDescent="0.2">
      <c r="A263" s="204" t="s">
        <v>1546</v>
      </c>
      <c r="B263" s="172" t="s">
        <v>1537</v>
      </c>
      <c r="C263" s="76"/>
      <c r="D263" s="76"/>
      <c r="E263" s="76"/>
    </row>
    <row r="264" spans="1:5" x14ac:dyDescent="0.2">
      <c r="A264" s="186" t="s">
        <v>1347</v>
      </c>
      <c r="B264" s="172" t="s">
        <v>1537</v>
      </c>
      <c r="C264" s="76">
        <v>1000000</v>
      </c>
      <c r="D264" s="76"/>
    </row>
    <row r="265" spans="1:5" x14ac:dyDescent="0.2">
      <c r="A265" s="186" t="s">
        <v>1281</v>
      </c>
      <c r="B265" s="172" t="s">
        <v>1537</v>
      </c>
      <c r="C265" s="76">
        <v>500000</v>
      </c>
      <c r="D265" s="76"/>
    </row>
    <row r="266" spans="1:5" x14ac:dyDescent="0.2">
      <c r="A266" s="186" t="s">
        <v>34</v>
      </c>
      <c r="B266" s="172" t="s">
        <v>1537</v>
      </c>
      <c r="C266" s="76"/>
      <c r="D266" s="76"/>
    </row>
    <row r="267" spans="1:5" x14ac:dyDescent="0.2">
      <c r="A267" s="186" t="s">
        <v>1374</v>
      </c>
      <c r="B267" s="172" t="s">
        <v>1537</v>
      </c>
      <c r="C267" s="205">
        <v>15000</v>
      </c>
      <c r="D267" s="76"/>
    </row>
    <row r="268" spans="1:5" x14ac:dyDescent="0.2">
      <c r="A268" s="186" t="s">
        <v>1375</v>
      </c>
      <c r="B268" s="172" t="s">
        <v>1537</v>
      </c>
      <c r="C268" s="182">
        <v>120000</v>
      </c>
      <c r="D268" s="76"/>
    </row>
    <row r="269" spans="1:5" x14ac:dyDescent="0.2">
      <c r="A269" s="221" t="s">
        <v>1376</v>
      </c>
      <c r="B269" s="172" t="s">
        <v>1537</v>
      </c>
      <c r="C269" s="76">
        <v>48700</v>
      </c>
      <c r="D269" s="76"/>
    </row>
    <row r="270" spans="1:5" x14ac:dyDescent="0.2">
      <c r="A270" s="221" t="s">
        <v>1377</v>
      </c>
      <c r="B270" s="172" t="s">
        <v>1537</v>
      </c>
      <c r="C270" s="76">
        <v>15000</v>
      </c>
      <c r="D270" s="76"/>
    </row>
    <row r="271" spans="1:5" x14ac:dyDescent="0.2">
      <c r="A271" s="186" t="s">
        <v>1545</v>
      </c>
      <c r="B271" s="172" t="s">
        <v>1537</v>
      </c>
      <c r="C271" s="76"/>
      <c r="D271" s="76"/>
    </row>
    <row r="272" spans="1:5" x14ac:dyDescent="0.2">
      <c r="A272" s="186" t="s">
        <v>1608</v>
      </c>
      <c r="B272" s="172" t="s">
        <v>1537</v>
      </c>
      <c r="C272" s="76"/>
      <c r="D272" s="76"/>
    </row>
    <row r="273" spans="1:5" x14ac:dyDescent="0.2">
      <c r="A273" s="168" t="s">
        <v>1614</v>
      </c>
      <c r="B273" s="172" t="s">
        <v>1537</v>
      </c>
      <c r="D273" s="76"/>
    </row>
    <row r="274" spans="1:5" x14ac:dyDescent="0.2">
      <c r="A274" s="235" t="s">
        <v>1346</v>
      </c>
      <c r="B274" s="172" t="s">
        <v>1539</v>
      </c>
      <c r="C274" s="205">
        <v>1000000</v>
      </c>
      <c r="D274" s="76"/>
    </row>
    <row r="275" spans="1:5" x14ac:dyDescent="0.2">
      <c r="A275" s="235" t="s">
        <v>1587</v>
      </c>
      <c r="B275" s="172" t="s">
        <v>1539</v>
      </c>
      <c r="C275" s="183">
        <v>500000</v>
      </c>
      <c r="D275" s="76"/>
    </row>
    <row r="276" spans="1:5" x14ac:dyDescent="0.2">
      <c r="A276" s="186" t="s">
        <v>151</v>
      </c>
      <c r="B276" s="172" t="s">
        <v>1539</v>
      </c>
      <c r="C276" s="185">
        <v>1000000</v>
      </c>
      <c r="D276" s="185"/>
      <c r="E276" s="185"/>
    </row>
    <row r="277" spans="1:5" x14ac:dyDescent="0.2">
      <c r="A277" s="186" t="s">
        <v>1352</v>
      </c>
      <c r="B277" s="172" t="s">
        <v>1539</v>
      </c>
      <c r="C277" s="76">
        <v>50000</v>
      </c>
      <c r="D277" s="76"/>
      <c r="E277" s="76" t="s">
        <v>27</v>
      </c>
    </row>
    <row r="278" spans="1:5" x14ac:dyDescent="0.2">
      <c r="A278" s="186" t="s">
        <v>1354</v>
      </c>
      <c r="B278" s="172" t="s">
        <v>1539</v>
      </c>
      <c r="C278" s="76">
        <v>177000</v>
      </c>
      <c r="D278" s="76"/>
      <c r="E278" s="76"/>
    </row>
    <row r="279" spans="1:5" x14ac:dyDescent="0.2">
      <c r="A279" s="221" t="s">
        <v>1355</v>
      </c>
      <c r="B279" s="172" t="s">
        <v>1539</v>
      </c>
      <c r="C279" s="76">
        <v>220400</v>
      </c>
      <c r="D279" s="76"/>
      <c r="E279" s="76"/>
    </row>
    <row r="280" spans="1:5" x14ac:dyDescent="0.2">
      <c r="A280" s="186" t="s">
        <v>1356</v>
      </c>
      <c r="B280" s="172" t="s">
        <v>1539</v>
      </c>
      <c r="C280" s="76">
        <v>160000</v>
      </c>
      <c r="D280" s="76"/>
      <c r="E280" s="76"/>
    </row>
    <row r="281" spans="1:5" x14ac:dyDescent="0.2">
      <c r="A281" s="221" t="s">
        <v>1357</v>
      </c>
      <c r="B281" s="172" t="s">
        <v>1539</v>
      </c>
      <c r="C281" s="76">
        <v>6000</v>
      </c>
      <c r="D281" s="76"/>
      <c r="E281" s="76"/>
    </row>
    <row r="282" spans="1:5" x14ac:dyDescent="0.2">
      <c r="A282" s="221" t="s">
        <v>1358</v>
      </c>
      <c r="B282" s="172" t="s">
        <v>1539</v>
      </c>
      <c r="C282" s="76">
        <v>250000</v>
      </c>
      <c r="D282" s="76"/>
      <c r="E282" s="76"/>
    </row>
    <row r="283" spans="1:5" x14ac:dyDescent="0.2">
      <c r="A283" s="221" t="s">
        <v>1359</v>
      </c>
      <c r="B283" s="172" t="s">
        <v>1539</v>
      </c>
      <c r="C283" s="76">
        <v>450680</v>
      </c>
      <c r="D283" s="76"/>
      <c r="E283" s="76"/>
    </row>
    <row r="284" spans="1:5" x14ac:dyDescent="0.2">
      <c r="A284" s="221" t="s">
        <v>1360</v>
      </c>
      <c r="B284" s="172" t="s">
        <v>1539</v>
      </c>
      <c r="C284" s="76">
        <v>52000</v>
      </c>
      <c r="D284" s="76"/>
      <c r="E284" s="76"/>
    </row>
    <row r="285" spans="1:5" x14ac:dyDescent="0.2">
      <c r="A285" s="221" t="s">
        <v>1361</v>
      </c>
      <c r="B285" s="172" t="s">
        <v>1539</v>
      </c>
      <c r="C285" s="76">
        <v>14500</v>
      </c>
      <c r="D285" s="76"/>
      <c r="E285" s="76"/>
    </row>
    <row r="286" spans="1:5" x14ac:dyDescent="0.2">
      <c r="A286" s="221" t="s">
        <v>1364</v>
      </c>
      <c r="B286" s="172" t="s">
        <v>1539</v>
      </c>
      <c r="C286" s="76">
        <v>60000</v>
      </c>
      <c r="D286" s="76"/>
      <c r="E286" s="76"/>
    </row>
    <row r="287" spans="1:5" x14ac:dyDescent="0.2">
      <c r="A287" s="181" t="s">
        <v>1524</v>
      </c>
      <c r="B287" s="172" t="s">
        <v>1333</v>
      </c>
      <c r="D287" s="76"/>
      <c r="E287" s="76"/>
    </row>
    <row r="288" spans="1:5" x14ac:dyDescent="0.2">
      <c r="A288" s="181" t="s">
        <v>1525</v>
      </c>
      <c r="B288" s="172" t="s">
        <v>1333</v>
      </c>
      <c r="D288" s="76"/>
      <c r="E288" s="76"/>
    </row>
    <row r="289" spans="1:5" x14ac:dyDescent="0.2">
      <c r="A289" s="181" t="s">
        <v>1562</v>
      </c>
      <c r="B289" s="172" t="s">
        <v>1333</v>
      </c>
      <c r="D289" s="76"/>
      <c r="E289" s="76"/>
    </row>
    <row r="290" spans="1:5" x14ac:dyDescent="0.2">
      <c r="A290" s="181" t="s">
        <v>1528</v>
      </c>
      <c r="B290" s="172" t="s">
        <v>1333</v>
      </c>
      <c r="D290" s="76"/>
      <c r="E290" s="76"/>
    </row>
    <row r="291" spans="1:5" x14ac:dyDescent="0.2">
      <c r="A291" s="181" t="s">
        <v>1526</v>
      </c>
      <c r="B291" s="172" t="s">
        <v>1333</v>
      </c>
      <c r="C291" s="214"/>
      <c r="D291" s="179"/>
      <c r="E291" s="179" t="s">
        <v>27</v>
      </c>
    </row>
    <row r="292" spans="1:5" x14ac:dyDescent="0.2">
      <c r="A292" s="181" t="s">
        <v>1527</v>
      </c>
      <c r="B292" s="172" t="s">
        <v>1333</v>
      </c>
      <c r="D292" s="76"/>
      <c r="E292" s="76"/>
    </row>
    <row r="293" spans="1:5" x14ac:dyDescent="0.2">
      <c r="A293" s="186" t="s">
        <v>1564</v>
      </c>
      <c r="B293" s="240" t="s">
        <v>439</v>
      </c>
      <c r="C293" s="76">
        <v>1000000</v>
      </c>
      <c r="D293" s="76"/>
      <c r="E293" s="76"/>
    </row>
    <row r="294" spans="1:5" x14ac:dyDescent="0.2">
      <c r="A294" s="186" t="s">
        <v>1558</v>
      </c>
      <c r="B294" s="240" t="s">
        <v>439</v>
      </c>
      <c r="C294" s="76">
        <v>300000</v>
      </c>
      <c r="D294" s="76"/>
      <c r="E294" s="76"/>
    </row>
    <row r="295" spans="1:5" x14ac:dyDescent="0.2">
      <c r="A295" s="293" t="s">
        <v>1559</v>
      </c>
      <c r="B295" s="240" t="s">
        <v>439</v>
      </c>
      <c r="C295" s="76">
        <v>1000000</v>
      </c>
      <c r="D295" s="76"/>
      <c r="E295" s="76"/>
    </row>
    <row r="296" spans="1:5" x14ac:dyDescent="0.2">
      <c r="A296" s="293" t="s">
        <v>1547</v>
      </c>
      <c r="B296" s="240" t="s">
        <v>439</v>
      </c>
      <c r="C296" s="76">
        <v>1000000</v>
      </c>
      <c r="D296" s="76"/>
      <c r="E296" s="76"/>
    </row>
    <row r="297" spans="1:5" x14ac:dyDescent="0.2">
      <c r="A297" s="186" t="s">
        <v>1616</v>
      </c>
      <c r="B297" s="240" t="s">
        <v>439</v>
      </c>
      <c r="C297" s="76">
        <v>200000</v>
      </c>
      <c r="D297" s="76"/>
      <c r="E297" s="76"/>
    </row>
    <row r="298" spans="1:5" x14ac:dyDescent="0.2">
      <c r="A298" s="186" t="s">
        <v>1482</v>
      </c>
      <c r="B298" s="172" t="s">
        <v>439</v>
      </c>
      <c r="C298" s="227">
        <v>50000</v>
      </c>
      <c r="D298" s="179"/>
      <c r="E298" s="179" t="s">
        <v>27</v>
      </c>
    </row>
    <row r="299" spans="1:5" x14ac:dyDescent="0.2">
      <c r="A299" s="186" t="s">
        <v>1481</v>
      </c>
      <c r="B299" s="172" t="s">
        <v>439</v>
      </c>
      <c r="C299" s="205">
        <v>500000</v>
      </c>
      <c r="D299" s="76"/>
      <c r="E299" s="76"/>
    </row>
    <row r="300" spans="1:5" x14ac:dyDescent="0.2">
      <c r="A300" s="186" t="s">
        <v>799</v>
      </c>
      <c r="B300" s="172" t="s">
        <v>439</v>
      </c>
      <c r="C300" s="205">
        <v>500000</v>
      </c>
      <c r="D300" s="76"/>
      <c r="E300" s="76"/>
    </row>
    <row r="301" spans="1:5" x14ac:dyDescent="0.2">
      <c r="A301" s="186" t="s">
        <v>1591</v>
      </c>
      <c r="B301" s="172" t="s">
        <v>439</v>
      </c>
      <c r="C301" s="205">
        <v>1000000</v>
      </c>
      <c r="D301" s="76"/>
      <c r="E301" s="76"/>
    </row>
    <row r="302" spans="1:5" x14ac:dyDescent="0.2">
      <c r="A302" s="168" t="s">
        <v>1592</v>
      </c>
      <c r="B302" s="172" t="s">
        <v>439</v>
      </c>
      <c r="C302" s="205" t="s">
        <v>27</v>
      </c>
      <c r="D302" s="76"/>
      <c r="E302" s="76"/>
    </row>
    <row r="303" spans="1:5" x14ac:dyDescent="0.2">
      <c r="A303" s="231" t="s">
        <v>1405</v>
      </c>
      <c r="B303" s="172" t="s">
        <v>439</v>
      </c>
      <c r="C303" s="76">
        <v>1000000</v>
      </c>
      <c r="D303" s="76"/>
      <c r="E303" s="76"/>
    </row>
    <row r="304" spans="1:5" x14ac:dyDescent="0.2">
      <c r="A304" s="186" t="s">
        <v>483</v>
      </c>
      <c r="B304" s="172" t="s">
        <v>439</v>
      </c>
      <c r="C304" s="179">
        <v>1000000</v>
      </c>
      <c r="D304" s="179"/>
      <c r="E304" s="179" t="s">
        <v>27</v>
      </c>
    </row>
    <row r="305" spans="1:5" x14ac:dyDescent="0.2">
      <c r="A305" s="186" t="s">
        <v>486</v>
      </c>
      <c r="B305" s="172" t="s">
        <v>439</v>
      </c>
      <c r="C305" s="182">
        <v>1000000</v>
      </c>
      <c r="D305" s="76"/>
      <c r="E305" s="76"/>
    </row>
    <row r="306" spans="1:5" x14ac:dyDescent="0.2">
      <c r="A306" s="186" t="s">
        <v>1596</v>
      </c>
      <c r="B306" s="172" t="s">
        <v>25</v>
      </c>
      <c r="C306" s="205">
        <v>500000</v>
      </c>
      <c r="D306" s="76"/>
      <c r="E306" s="75"/>
    </row>
    <row r="307" spans="1:5" x14ac:dyDescent="0.2">
      <c r="A307" s="75" t="s">
        <v>1507</v>
      </c>
      <c r="B307" s="172" t="s">
        <v>25</v>
      </c>
      <c r="C307" s="76" t="s">
        <v>27</v>
      </c>
      <c r="D307" s="76"/>
      <c r="E307" s="75"/>
    </row>
    <row r="308" spans="1:5" x14ac:dyDescent="0.2">
      <c r="A308" s="186" t="s">
        <v>1508</v>
      </c>
      <c r="B308" s="172" t="s">
        <v>25</v>
      </c>
      <c r="C308" s="76"/>
      <c r="D308" s="76"/>
      <c r="E308" s="76"/>
    </row>
    <row r="309" spans="1:5" x14ac:dyDescent="0.2">
      <c r="A309" s="186" t="s">
        <v>1512</v>
      </c>
      <c r="B309" s="240" t="s">
        <v>1513</v>
      </c>
      <c r="C309" s="76"/>
      <c r="D309" s="76"/>
      <c r="E309" s="76"/>
    </row>
    <row r="310" spans="1:5" x14ac:dyDescent="0.2">
      <c r="A310" s="186" t="s">
        <v>1516</v>
      </c>
      <c r="B310" s="172" t="s">
        <v>25</v>
      </c>
      <c r="C310" s="185"/>
      <c r="D310" s="185"/>
      <c r="E310" s="185"/>
    </row>
    <row r="311" spans="1:5" x14ac:dyDescent="0.2">
      <c r="A311" s="186" t="s">
        <v>1517</v>
      </c>
      <c r="B311" s="172" t="s">
        <v>25</v>
      </c>
      <c r="C311" s="76"/>
      <c r="D311" s="76"/>
      <c r="E311" s="76" t="s">
        <v>27</v>
      </c>
    </row>
    <row r="312" spans="1:5" x14ac:dyDescent="0.2">
      <c r="A312" s="181" t="s">
        <v>1516</v>
      </c>
      <c r="B312" s="172" t="s">
        <v>25</v>
      </c>
      <c r="C312" s="76"/>
      <c r="D312" s="76"/>
      <c r="E312" s="76"/>
    </row>
    <row r="313" spans="1:5" x14ac:dyDescent="0.2">
      <c r="A313" s="167"/>
      <c r="B313" s="172" t="s">
        <v>1533</v>
      </c>
      <c r="C313" s="171" t="s">
        <v>1</v>
      </c>
      <c r="D313" s="76"/>
      <c r="E313" s="75"/>
    </row>
    <row r="314" spans="1:5" x14ac:dyDescent="0.2">
      <c r="A314" s="186" t="s">
        <v>286</v>
      </c>
      <c r="B314" s="172" t="s">
        <v>1566</v>
      </c>
      <c r="C314" s="76"/>
      <c r="D314" s="76"/>
      <c r="E314" s="76"/>
    </row>
    <row r="315" spans="1:5" x14ac:dyDescent="0.2">
      <c r="A315" s="186" t="s">
        <v>287</v>
      </c>
      <c r="B315" s="172" t="s">
        <v>1566</v>
      </c>
      <c r="C315" s="76"/>
      <c r="D315" s="76"/>
      <c r="E315" s="76"/>
    </row>
    <row r="316" spans="1:5" x14ac:dyDescent="0.2">
      <c r="A316" s="186" t="s">
        <v>1452</v>
      </c>
      <c r="B316" s="172" t="s">
        <v>1566</v>
      </c>
      <c r="C316" s="76">
        <v>500000</v>
      </c>
      <c r="D316" s="76"/>
      <c r="E316" s="76"/>
    </row>
    <row r="317" spans="1:5" x14ac:dyDescent="0.2">
      <c r="A317" s="186" t="s">
        <v>1471</v>
      </c>
      <c r="B317" s="172" t="s">
        <v>1566</v>
      </c>
      <c r="C317" s="76">
        <v>500000</v>
      </c>
      <c r="D317" s="76"/>
      <c r="E317" s="76"/>
    </row>
    <row r="318" spans="1:5" x14ac:dyDescent="0.2">
      <c r="A318" s="167"/>
      <c r="B318" s="170" t="s">
        <v>1534</v>
      </c>
      <c r="C318" s="171" t="s">
        <v>2</v>
      </c>
      <c r="D318" s="76"/>
      <c r="E318" s="76"/>
    </row>
    <row r="319" spans="1:5" x14ac:dyDescent="0.2">
      <c r="A319" s="186" t="s">
        <v>228</v>
      </c>
      <c r="B319" s="172" t="s">
        <v>1434</v>
      </c>
      <c r="C319" s="76">
        <v>200000</v>
      </c>
      <c r="D319" s="76"/>
      <c r="E319" s="76"/>
    </row>
    <row r="320" spans="1:5" x14ac:dyDescent="0.2">
      <c r="A320" s="186" t="s">
        <v>1490</v>
      </c>
      <c r="B320" s="172" t="s">
        <v>479</v>
      </c>
      <c r="C320" s="205"/>
      <c r="D320" s="76"/>
    </row>
    <row r="321" spans="1:5" x14ac:dyDescent="0.2">
      <c r="A321" s="186" t="s">
        <v>1489</v>
      </c>
      <c r="B321" s="172" t="s">
        <v>479</v>
      </c>
      <c r="C321" s="226"/>
      <c r="D321" s="185"/>
      <c r="E321" s="185"/>
    </row>
    <row r="322" spans="1:5" x14ac:dyDescent="0.2">
      <c r="A322" s="186" t="s">
        <v>1339</v>
      </c>
      <c r="B322" s="172" t="s">
        <v>479</v>
      </c>
      <c r="C322" s="76">
        <v>300000</v>
      </c>
      <c r="D322" s="76"/>
      <c r="E322" s="76" t="s">
        <v>27</v>
      </c>
    </row>
    <row r="323" spans="1:5" x14ac:dyDescent="0.2">
      <c r="A323" s="168" t="s">
        <v>334</v>
      </c>
      <c r="B323" s="172" t="s">
        <v>479</v>
      </c>
      <c r="C323" s="76">
        <v>100000</v>
      </c>
      <c r="D323" s="76"/>
      <c r="E323" s="76"/>
    </row>
    <row r="324" spans="1:5" x14ac:dyDescent="0.2">
      <c r="A324" s="168" t="s">
        <v>334</v>
      </c>
      <c r="B324" s="172" t="s">
        <v>479</v>
      </c>
      <c r="C324" s="76">
        <v>100000</v>
      </c>
      <c r="D324" s="76"/>
      <c r="E324" s="76"/>
    </row>
    <row r="325" spans="1:5" x14ac:dyDescent="0.2">
      <c r="A325" s="168" t="s">
        <v>326</v>
      </c>
      <c r="B325" s="172" t="s">
        <v>479</v>
      </c>
      <c r="C325" s="76">
        <v>50000</v>
      </c>
      <c r="D325" s="76"/>
      <c r="E325" s="76"/>
    </row>
    <row r="326" spans="1:5" x14ac:dyDescent="0.2">
      <c r="A326" s="168" t="s">
        <v>590</v>
      </c>
      <c r="B326" s="172" t="s">
        <v>479</v>
      </c>
      <c r="C326" s="76">
        <v>8000</v>
      </c>
      <c r="D326" s="76"/>
      <c r="E326" s="76"/>
    </row>
    <row r="327" spans="1:5" x14ac:dyDescent="0.2">
      <c r="A327" s="168" t="s">
        <v>334</v>
      </c>
      <c r="B327" s="172" t="s">
        <v>479</v>
      </c>
      <c r="C327" s="76">
        <v>200000</v>
      </c>
      <c r="D327" s="76"/>
      <c r="E327" s="76"/>
    </row>
    <row r="328" spans="1:5" x14ac:dyDescent="0.2">
      <c r="A328" s="168" t="s">
        <v>1480</v>
      </c>
      <c r="B328" s="172" t="s">
        <v>479</v>
      </c>
      <c r="C328" s="76">
        <v>500000</v>
      </c>
      <c r="D328" s="76"/>
      <c r="E328" s="205"/>
    </row>
    <row r="329" spans="1:5" x14ac:dyDescent="0.2">
      <c r="A329" s="168" t="s">
        <v>1480</v>
      </c>
      <c r="B329" s="172" t="s">
        <v>479</v>
      </c>
      <c r="C329" s="214">
        <v>200000</v>
      </c>
      <c r="D329" s="179">
        <f>SUM(D326:D328)</f>
        <v>0</v>
      </c>
      <c r="E329" s="179">
        <f>SUM(E326:E328)</f>
        <v>0</v>
      </c>
    </row>
    <row r="330" spans="1:5" x14ac:dyDescent="0.2">
      <c r="A330" s="167"/>
      <c r="B330" s="170" t="s">
        <v>7</v>
      </c>
      <c r="C330" s="171" t="s">
        <v>0</v>
      </c>
      <c r="D330" s="76"/>
      <c r="E330" s="76"/>
    </row>
    <row r="331" spans="1:5" x14ac:dyDescent="0.2">
      <c r="A331" s="186" t="s">
        <v>1429</v>
      </c>
      <c r="B331" s="172" t="s">
        <v>38</v>
      </c>
      <c r="C331" s="76"/>
      <c r="D331" s="76"/>
      <c r="E331" s="76"/>
    </row>
    <row r="332" spans="1:5" x14ac:dyDescent="0.2">
      <c r="A332" s="186" t="s">
        <v>1430</v>
      </c>
      <c r="B332" s="172" t="s">
        <v>38</v>
      </c>
      <c r="C332" s="76"/>
      <c r="D332" s="76"/>
      <c r="E332" s="76"/>
    </row>
    <row r="333" spans="1:5" x14ac:dyDescent="0.2">
      <c r="A333" s="186" t="s">
        <v>1431</v>
      </c>
      <c r="B333" s="172" t="s">
        <v>38</v>
      </c>
      <c r="C333" s="316"/>
      <c r="D333" s="185"/>
      <c r="E333" s="185"/>
    </row>
    <row r="334" spans="1:5" x14ac:dyDescent="0.2">
      <c r="A334" s="168" t="s">
        <v>1438</v>
      </c>
      <c r="B334" s="172" t="s">
        <v>38</v>
      </c>
      <c r="C334" s="76">
        <v>1110000</v>
      </c>
      <c r="D334" s="76"/>
      <c r="E334" s="76"/>
    </row>
    <row r="335" spans="1:5" x14ac:dyDescent="0.2">
      <c r="A335" s="168" t="s">
        <v>1439</v>
      </c>
      <c r="B335" s="172" t="s">
        <v>38</v>
      </c>
      <c r="C335" s="182">
        <v>250000</v>
      </c>
      <c r="D335" s="76"/>
      <c r="E335" s="76"/>
    </row>
    <row r="336" spans="1:5" x14ac:dyDescent="0.2">
      <c r="A336" s="168" t="s">
        <v>1440</v>
      </c>
      <c r="B336" s="172" t="s">
        <v>38</v>
      </c>
      <c r="C336" s="182">
        <v>1000000</v>
      </c>
      <c r="D336" s="76"/>
      <c r="E336" s="76"/>
    </row>
    <row r="337" spans="1:5" x14ac:dyDescent="0.2">
      <c r="A337" s="168" t="s">
        <v>1441</v>
      </c>
      <c r="B337" s="172" t="s">
        <v>38</v>
      </c>
      <c r="C337" s="76">
        <v>500000</v>
      </c>
      <c r="D337" s="76"/>
      <c r="E337" s="76"/>
    </row>
    <row r="338" spans="1:5" x14ac:dyDescent="0.2">
      <c r="A338" s="168" t="s">
        <v>1442</v>
      </c>
      <c r="B338" s="172" t="s">
        <v>38</v>
      </c>
      <c r="C338" s="76">
        <v>100000</v>
      </c>
      <c r="D338" s="76"/>
      <c r="E338" s="76"/>
    </row>
    <row r="339" spans="1:5" x14ac:dyDescent="0.2">
      <c r="A339" s="186" t="s">
        <v>1493</v>
      </c>
      <c r="B339" s="172" t="s">
        <v>1496</v>
      </c>
      <c r="C339" s="205">
        <v>900000</v>
      </c>
      <c r="D339" s="76"/>
      <c r="E339" s="76"/>
    </row>
    <row r="340" spans="1:5" x14ac:dyDescent="0.2">
      <c r="A340" s="186" t="s">
        <v>1601</v>
      </c>
      <c r="B340" s="172" t="s">
        <v>1496</v>
      </c>
      <c r="C340" s="205" t="s">
        <v>27</v>
      </c>
      <c r="D340" s="76"/>
      <c r="E340" s="76"/>
    </row>
    <row r="341" spans="1:5" x14ac:dyDescent="0.2">
      <c r="A341" s="186" t="s">
        <v>1600</v>
      </c>
      <c r="B341" s="172" t="s">
        <v>1496</v>
      </c>
      <c r="C341" s="205" t="s">
        <v>27</v>
      </c>
    </row>
    <row r="342" spans="1:5" x14ac:dyDescent="0.2">
      <c r="A342" s="186" t="s">
        <v>1494</v>
      </c>
      <c r="B342" s="172" t="s">
        <v>1495</v>
      </c>
      <c r="C342" s="333">
        <v>2500000</v>
      </c>
      <c r="D342" s="179"/>
      <c r="E342" s="179" t="s">
        <v>27</v>
      </c>
    </row>
    <row r="343" spans="1:5" x14ac:dyDescent="0.2">
      <c r="A343" s="168" t="s">
        <v>1436</v>
      </c>
      <c r="B343" s="172" t="s">
        <v>1541</v>
      </c>
      <c r="C343" s="76">
        <v>100000</v>
      </c>
      <c r="D343" s="76"/>
      <c r="E343" s="76"/>
    </row>
    <row r="344" spans="1:5" x14ac:dyDescent="0.2">
      <c r="A344" s="204" t="s">
        <v>1588</v>
      </c>
      <c r="B344" s="172" t="s">
        <v>363</v>
      </c>
      <c r="C344" s="76">
        <v>1000000</v>
      </c>
      <c r="D344" s="76"/>
      <c r="E344" s="76"/>
    </row>
    <row r="345" spans="1:5" x14ac:dyDescent="0.2">
      <c r="A345"/>
      <c r="B345" s="17"/>
      <c r="C345" s="11">
        <f>SUM(C334:C344)</f>
        <v>7460000</v>
      </c>
      <c r="D345" s="76"/>
      <c r="E345" s="76"/>
    </row>
    <row r="346" spans="1:5" x14ac:dyDescent="0.2">
      <c r="A346"/>
      <c r="B346" s="17"/>
      <c r="C346" s="11">
        <f>C345-C343-C338</f>
        <v>7260000</v>
      </c>
      <c r="D346" s="76"/>
      <c r="E346" s="76"/>
    </row>
    <row r="347" spans="1:5" ht="15.75" x14ac:dyDescent="0.25">
      <c r="A347" s="177" t="s">
        <v>763</v>
      </c>
      <c r="C347" s="76"/>
      <c r="D347" s="76"/>
      <c r="E347" s="76"/>
    </row>
    <row r="348" spans="1:5" x14ac:dyDescent="0.2">
      <c r="D348" s="76"/>
      <c r="E348" s="76"/>
    </row>
    <row r="349" spans="1:5" x14ac:dyDescent="0.2">
      <c r="A349" s="186" t="s">
        <v>9</v>
      </c>
      <c r="B349" s="184"/>
      <c r="C349" s="76">
        <f>SUM(C347:C348)</f>
        <v>0</v>
      </c>
      <c r="D349" s="76"/>
      <c r="E349" s="76"/>
    </row>
    <row r="350" spans="1:5" x14ac:dyDescent="0.2">
      <c r="A350" s="75"/>
      <c r="B350" s="184"/>
      <c r="C350" s="76"/>
      <c r="D350" s="76"/>
      <c r="E350" s="76"/>
    </row>
    <row r="351" spans="1:5" ht="15.75" x14ac:dyDescent="0.25">
      <c r="A351" s="177" t="s">
        <v>762</v>
      </c>
      <c r="C351" s="185"/>
      <c r="D351" s="76"/>
      <c r="E351" s="185"/>
    </row>
    <row r="352" spans="1:5" x14ac:dyDescent="0.2">
      <c r="A352" s="181"/>
      <c r="C352" s="183"/>
      <c r="D352" s="179"/>
      <c r="E352" s="76">
        <f>SUM(E346:E351)</f>
        <v>0</v>
      </c>
    </row>
    <row r="353" spans="1:5" x14ac:dyDescent="0.2">
      <c r="A353" s="215" t="s">
        <v>1244</v>
      </c>
      <c r="C353" s="183"/>
      <c r="D353" s="76"/>
      <c r="E353" s="76"/>
    </row>
    <row r="354" spans="1:5" x14ac:dyDescent="0.2">
      <c r="A354" s="181"/>
      <c r="C354" s="183"/>
      <c r="D354" s="76"/>
      <c r="E354" s="75"/>
    </row>
    <row r="355" spans="1:5" x14ac:dyDescent="0.2">
      <c r="A355" s="215" t="s">
        <v>1247</v>
      </c>
      <c r="C355" s="183"/>
      <c r="D355" s="76"/>
      <c r="E355" s="76"/>
    </row>
    <row r="356" spans="1:5" x14ac:dyDescent="0.2">
      <c r="A356" s="181"/>
      <c r="C356" s="183"/>
      <c r="D356" s="76"/>
      <c r="E356" s="76"/>
    </row>
    <row r="357" spans="1:5" x14ac:dyDescent="0.2">
      <c r="A357" s="215" t="s">
        <v>1248</v>
      </c>
      <c r="C357" s="183"/>
      <c r="D357" s="76"/>
      <c r="E357" s="76"/>
    </row>
    <row r="358" spans="1:5" x14ac:dyDescent="0.2">
      <c r="A358" s="181"/>
      <c r="C358" s="183"/>
      <c r="D358" s="76"/>
      <c r="E358" s="76"/>
    </row>
    <row r="359" spans="1:5" x14ac:dyDescent="0.2">
      <c r="A359" s="215" t="s">
        <v>1250</v>
      </c>
      <c r="C359" s="183"/>
      <c r="D359" s="76"/>
      <c r="E359" s="76"/>
    </row>
    <row r="360" spans="1:5" x14ac:dyDescent="0.2">
      <c r="A360" s="181"/>
      <c r="C360" s="330"/>
      <c r="D360" s="179"/>
      <c r="E360" s="179" t="s">
        <v>27</v>
      </c>
    </row>
    <row r="361" spans="1:5" x14ac:dyDescent="0.2">
      <c r="A361" s="186" t="s">
        <v>9</v>
      </c>
      <c r="C361" s="76">
        <f>SUM(C347:C359)</f>
        <v>0</v>
      </c>
      <c r="D361" s="76"/>
      <c r="E361" s="76"/>
    </row>
    <row r="362" spans="1:5" x14ac:dyDescent="0.2">
      <c r="A362" s="75"/>
      <c r="C362" s="76"/>
    </row>
    <row r="363" spans="1:5" ht="15.75" x14ac:dyDescent="0.25">
      <c r="A363" s="177" t="s">
        <v>761</v>
      </c>
      <c r="C363" s="76"/>
      <c r="D363" s="76"/>
      <c r="E363" s="76"/>
    </row>
    <row r="364" spans="1:5" x14ac:dyDescent="0.2">
      <c r="A364" s="181"/>
      <c r="C364" s="183" t="s">
        <v>27</v>
      </c>
      <c r="D364" s="76"/>
      <c r="E364" s="76"/>
    </row>
    <row r="365" spans="1:5" x14ac:dyDescent="0.2">
      <c r="A365" s="75"/>
      <c r="C365" s="76"/>
      <c r="D365" s="76"/>
      <c r="E365" s="76"/>
    </row>
    <row r="366" spans="1:5" x14ac:dyDescent="0.2">
      <c r="A366" s="186" t="s">
        <v>9</v>
      </c>
      <c r="C366" s="76">
        <f>SUM(C364:C364)</f>
        <v>0</v>
      </c>
      <c r="D366" s="76"/>
      <c r="E366" s="76"/>
    </row>
    <row r="367" spans="1:5" x14ac:dyDescent="0.2">
      <c r="A367" s="186"/>
      <c r="C367" s="76"/>
      <c r="D367" s="76"/>
      <c r="E367" s="76"/>
    </row>
    <row r="368" spans="1:5" ht="15.75" x14ac:dyDescent="0.25">
      <c r="A368" s="191" t="s">
        <v>760</v>
      </c>
      <c r="C368" s="76"/>
      <c r="D368" s="76"/>
      <c r="E368" s="76"/>
    </row>
    <row r="369" spans="1:5" x14ac:dyDescent="0.2">
      <c r="A369" s="186" t="s">
        <v>1532</v>
      </c>
      <c r="C369" s="214">
        <v>6000</v>
      </c>
      <c r="D369" s="179"/>
      <c r="E369" s="179" t="s">
        <v>27</v>
      </c>
    </row>
    <row r="370" spans="1:5" x14ac:dyDescent="0.2">
      <c r="A370" s="186"/>
      <c r="C370" s="76"/>
      <c r="D370" s="76"/>
      <c r="E370" s="76"/>
    </row>
    <row r="371" spans="1:5" x14ac:dyDescent="0.2">
      <c r="A371" s="75" t="s">
        <v>9</v>
      </c>
      <c r="C371" s="76">
        <f>SUM(C368:C370)</f>
        <v>6000</v>
      </c>
      <c r="D371" s="76"/>
      <c r="E371" s="76"/>
    </row>
    <row r="372" spans="1:5" x14ac:dyDescent="0.2">
      <c r="A372" s="75"/>
      <c r="C372" s="76">
        <f>C343+F343+C360+F360+C365+F365+C371+F371+G360+G343</f>
        <v>106000</v>
      </c>
      <c r="D372" s="76"/>
      <c r="E372" s="76"/>
    </row>
    <row r="373" spans="1:5" ht="15.75" x14ac:dyDescent="0.25">
      <c r="A373" s="177" t="s">
        <v>759</v>
      </c>
      <c r="C373" s="76"/>
      <c r="D373" s="76"/>
      <c r="E373" s="76"/>
    </row>
    <row r="374" spans="1:5" x14ac:dyDescent="0.2">
      <c r="A374" s="181"/>
      <c r="C374" s="76">
        <v>0</v>
      </c>
      <c r="D374" s="76"/>
      <c r="E374" s="76"/>
    </row>
    <row r="375" spans="1:5" x14ac:dyDescent="0.2">
      <c r="A375" s="181"/>
      <c r="C375" s="214" t="s">
        <v>27</v>
      </c>
      <c r="D375" s="179"/>
      <c r="E375" s="179" t="s">
        <v>27</v>
      </c>
    </row>
    <row r="376" spans="1:5" x14ac:dyDescent="0.2">
      <c r="A376" s="186" t="s">
        <v>9</v>
      </c>
      <c r="C376" s="76">
        <f>SUM(C373:C375)</f>
        <v>0</v>
      </c>
      <c r="D376" s="76"/>
      <c r="E376" s="76"/>
    </row>
    <row r="377" spans="1:5" x14ac:dyDescent="0.2">
      <c r="A377" s="186"/>
      <c r="C377" s="76"/>
      <c r="D377" s="76"/>
      <c r="E377" s="76"/>
    </row>
    <row r="378" spans="1:5" ht="15.75" x14ac:dyDescent="0.25">
      <c r="A378" s="191" t="s">
        <v>731</v>
      </c>
      <c r="C378" s="76"/>
      <c r="D378" s="76"/>
      <c r="E378" s="76"/>
    </row>
    <row r="379" spans="1:5" x14ac:dyDescent="0.2">
      <c r="A379" s="181"/>
      <c r="C379" s="316"/>
      <c r="D379" s="76"/>
      <c r="E379" s="76"/>
    </row>
    <row r="380" spans="1:5" ht="15.75" x14ac:dyDescent="0.25">
      <c r="A380" s="177" t="s">
        <v>746</v>
      </c>
      <c r="C380" s="76"/>
      <c r="D380" s="179"/>
      <c r="E380" s="179" t="s">
        <v>27</v>
      </c>
    </row>
    <row r="381" spans="1:5" x14ac:dyDescent="0.2">
      <c r="A381" s="186"/>
      <c r="C381" s="76"/>
      <c r="D381" s="76"/>
      <c r="E381" s="76"/>
    </row>
    <row r="382" spans="1:5" x14ac:dyDescent="0.2">
      <c r="A382" s="186" t="s">
        <v>9</v>
      </c>
      <c r="C382" s="76">
        <f>SUM(C377:C381)</f>
        <v>0</v>
      </c>
      <c r="D382" s="76"/>
      <c r="E382" s="75"/>
    </row>
    <row r="383" spans="1:5" x14ac:dyDescent="0.2">
      <c r="A383" s="186"/>
      <c r="C383" s="76"/>
      <c r="D383" s="76"/>
      <c r="E383" s="76"/>
    </row>
    <row r="384" spans="1:5" x14ac:dyDescent="0.2">
      <c r="A384" s="186"/>
      <c r="C384" s="76"/>
      <c r="D384" s="76"/>
      <c r="E384" s="76"/>
    </row>
    <row r="385" spans="1:5" ht="15.75" x14ac:dyDescent="0.25">
      <c r="A385" s="191" t="s">
        <v>764</v>
      </c>
      <c r="C385" s="76"/>
      <c r="D385" s="76"/>
    </row>
    <row r="386" spans="1:5" x14ac:dyDescent="0.2">
      <c r="A386" s="186"/>
      <c r="B386" s="240"/>
      <c r="C386" s="76">
        <v>0</v>
      </c>
      <c r="D386" s="76"/>
      <c r="E386" s="76"/>
    </row>
    <row r="387" spans="1:5" x14ac:dyDescent="0.2">
      <c r="A387" s="186"/>
      <c r="C387" s="76"/>
      <c r="D387" s="76"/>
      <c r="E387" s="76"/>
    </row>
    <row r="388" spans="1:5" ht="15.75" x14ac:dyDescent="0.25">
      <c r="A388" s="191" t="s">
        <v>906</v>
      </c>
      <c r="C388" s="185"/>
      <c r="D388" s="76"/>
      <c r="E388" s="75"/>
    </row>
    <row r="389" spans="1:5" x14ac:dyDescent="0.2">
      <c r="A389" s="186"/>
      <c r="C389" s="76"/>
      <c r="D389" s="179"/>
      <c r="E389" s="179" t="s">
        <v>27</v>
      </c>
    </row>
    <row r="390" spans="1:5" x14ac:dyDescent="0.2">
      <c r="A390" s="186" t="s">
        <v>9</v>
      </c>
      <c r="C390" s="76">
        <f>SUM(C385:C389)</f>
        <v>0</v>
      </c>
      <c r="D390" s="76"/>
      <c r="E390" s="76"/>
    </row>
    <row r="391" spans="1:5" x14ac:dyDescent="0.2">
      <c r="A391" s="186"/>
      <c r="C391" s="76"/>
      <c r="D391" s="76"/>
      <c r="E391" s="75"/>
    </row>
    <row r="392" spans="1:5" ht="15.75" x14ac:dyDescent="0.25">
      <c r="A392" s="191" t="s">
        <v>765</v>
      </c>
      <c r="B392" s="240"/>
      <c r="D392" s="76"/>
      <c r="E392" s="75"/>
    </row>
    <row r="393" spans="1:5" x14ac:dyDescent="0.2">
      <c r="A393" s="186"/>
      <c r="B393" s="240"/>
      <c r="C393" s="182" t="s">
        <v>27</v>
      </c>
      <c r="D393" s="76"/>
    </row>
    <row r="394" spans="1:5" x14ac:dyDescent="0.2">
      <c r="A394" s="186"/>
      <c r="B394" s="240"/>
      <c r="D394" s="76"/>
      <c r="E394" s="76"/>
    </row>
    <row r="395" spans="1:5" x14ac:dyDescent="0.2">
      <c r="A395" s="186"/>
      <c r="B395" s="240"/>
      <c r="C395" s="185">
        <v>0</v>
      </c>
      <c r="D395" s="76"/>
      <c r="E395" s="76"/>
    </row>
    <row r="396" spans="1:5" x14ac:dyDescent="0.2">
      <c r="A396" s="186" t="s">
        <v>9</v>
      </c>
      <c r="C396" s="76">
        <f>SUM(C393:C395)</f>
        <v>0</v>
      </c>
      <c r="D396" s="179"/>
      <c r="E396" s="179" t="s">
        <v>27</v>
      </c>
    </row>
    <row r="397" spans="1:5" x14ac:dyDescent="0.2">
      <c r="A397" s="186"/>
      <c r="D397" s="76"/>
      <c r="E397" s="76"/>
    </row>
    <row r="398" spans="1:5" ht="15.75" x14ac:dyDescent="0.25">
      <c r="A398" s="191" t="s">
        <v>766</v>
      </c>
      <c r="B398" s="240"/>
      <c r="C398" s="76"/>
      <c r="D398" s="76"/>
      <c r="E398" s="76"/>
    </row>
    <row r="399" spans="1:5" x14ac:dyDescent="0.2">
      <c r="A399" s="186"/>
      <c r="B399" s="240"/>
      <c r="C399" s="76" t="s">
        <v>27</v>
      </c>
      <c r="D399" s="76"/>
      <c r="E399" s="76"/>
    </row>
    <row r="400" spans="1:5" x14ac:dyDescent="0.2">
      <c r="A400" s="204"/>
      <c r="B400" s="240"/>
      <c r="C400" s="183"/>
      <c r="E400" s="76"/>
    </row>
    <row r="401" spans="1:5" x14ac:dyDescent="0.2">
      <c r="A401" s="204"/>
      <c r="B401" s="240"/>
      <c r="C401" s="198"/>
      <c r="D401" s="226"/>
      <c r="E401" s="185"/>
    </row>
    <row r="402" spans="1:5" x14ac:dyDescent="0.2">
      <c r="A402" s="186" t="s">
        <v>9</v>
      </c>
      <c r="B402" s="240"/>
      <c r="C402" s="76">
        <f>SUM(C398:C399)</f>
        <v>0</v>
      </c>
      <c r="D402" s="76"/>
      <c r="E402" s="76" t="s">
        <v>27</v>
      </c>
    </row>
    <row r="403" spans="1:5" x14ac:dyDescent="0.2">
      <c r="A403" s="186"/>
      <c r="B403" s="240"/>
      <c r="C403" s="76"/>
      <c r="D403" s="205"/>
      <c r="E403" s="76"/>
    </row>
    <row r="404" spans="1:5" ht="15.75" x14ac:dyDescent="0.25">
      <c r="A404" s="191" t="s">
        <v>907</v>
      </c>
      <c r="B404" s="240"/>
      <c r="C404" s="76"/>
      <c r="D404" s="171"/>
      <c r="E404" s="167"/>
    </row>
    <row r="405" spans="1:5" x14ac:dyDescent="0.2">
      <c r="A405" s="204" t="s">
        <v>9</v>
      </c>
      <c r="B405" s="240"/>
      <c r="C405" s="76">
        <f>SUM(C391:C404)</f>
        <v>0</v>
      </c>
      <c r="D405" s="76"/>
      <c r="E405" s="76"/>
    </row>
    <row r="406" spans="1:5" x14ac:dyDescent="0.2">
      <c r="A406" s="186"/>
      <c r="B406" s="240"/>
      <c r="C406" s="182">
        <f>C359+F359+C367+F367+C376+F376+C382+F382+C389+F389+C405+F405</f>
        <v>0</v>
      </c>
      <c r="E406" s="76"/>
    </row>
    <row r="407" spans="1:5" x14ac:dyDescent="0.2">
      <c r="A407" s="186"/>
      <c r="B407" s="240"/>
      <c r="D407" s="205"/>
      <c r="E407" s="76"/>
    </row>
    <row r="408" spans="1:5" ht="15.75" x14ac:dyDescent="0.25">
      <c r="A408" s="191" t="s">
        <v>942</v>
      </c>
      <c r="B408" s="240"/>
      <c r="C408" s="179"/>
      <c r="D408" s="227"/>
      <c r="E408" s="179"/>
    </row>
    <row r="409" spans="1:5" ht="15.75" x14ac:dyDescent="0.25">
      <c r="A409" s="191" t="s">
        <v>908</v>
      </c>
      <c r="B409" s="240"/>
      <c r="C409" s="76"/>
      <c r="D409" s="205"/>
      <c r="E409" s="76"/>
    </row>
    <row r="410" spans="1:5" x14ac:dyDescent="0.2">
      <c r="A410" s="186" t="s">
        <v>943</v>
      </c>
      <c r="B410" s="240"/>
      <c r="C410" s="76"/>
      <c r="D410" s="205"/>
      <c r="E410" s="76"/>
    </row>
    <row r="411" spans="1:5" x14ac:dyDescent="0.2">
      <c r="A411" s="186"/>
      <c r="B411" s="240"/>
      <c r="C411" s="76"/>
      <c r="D411" s="205"/>
      <c r="E411" s="76"/>
    </row>
    <row r="412" spans="1:5" x14ac:dyDescent="0.2">
      <c r="A412" s="186" t="s">
        <v>9</v>
      </c>
      <c r="B412" s="240"/>
      <c r="C412" s="76">
        <f>SUM(C410:C410)</f>
        <v>0</v>
      </c>
      <c r="D412" s="205"/>
      <c r="E412" s="76"/>
    </row>
    <row r="413" spans="1:5" x14ac:dyDescent="0.2">
      <c r="A413" s="186"/>
      <c r="B413" s="240"/>
      <c r="C413" s="76"/>
      <c r="D413" s="205"/>
      <c r="E413" s="76"/>
    </row>
    <row r="414" spans="1:5" ht="15.75" x14ac:dyDescent="0.25">
      <c r="A414" s="191" t="s">
        <v>909</v>
      </c>
      <c r="B414" s="240"/>
      <c r="C414" s="179"/>
      <c r="D414" s="179"/>
      <c r="E414" s="179" t="s">
        <v>27</v>
      </c>
    </row>
    <row r="415" spans="1:5" x14ac:dyDescent="0.2">
      <c r="A415" s="204"/>
      <c r="B415" s="240"/>
      <c r="C415" s="76"/>
      <c r="D415" s="205"/>
      <c r="E415" s="76"/>
    </row>
    <row r="416" spans="1:5" x14ac:dyDescent="0.2">
      <c r="A416" s="186" t="s">
        <v>9</v>
      </c>
      <c r="B416" s="240"/>
      <c r="C416" s="76">
        <f>SUM(C412:C415)</f>
        <v>0</v>
      </c>
      <c r="D416" s="205"/>
      <c r="E416" s="76"/>
    </row>
    <row r="417" spans="1:5" x14ac:dyDescent="0.2">
      <c r="A417" s="186"/>
      <c r="B417" s="240"/>
      <c r="C417" s="76"/>
      <c r="D417" s="205"/>
      <c r="E417" s="76"/>
    </row>
    <row r="418" spans="1:5" ht="15.75" x14ac:dyDescent="0.25">
      <c r="A418" s="191" t="s">
        <v>910</v>
      </c>
      <c r="B418" s="240"/>
      <c r="C418" s="76"/>
      <c r="D418" s="205"/>
      <c r="E418" s="76"/>
    </row>
    <row r="419" spans="1:5" x14ac:dyDescent="0.2">
      <c r="A419" s="186" t="s">
        <v>9</v>
      </c>
      <c r="B419" s="240"/>
      <c r="C419" s="76">
        <f>SUM(C417:C418)</f>
        <v>0</v>
      </c>
      <c r="D419" s="76"/>
      <c r="E419" s="76"/>
    </row>
    <row r="420" spans="1:5" x14ac:dyDescent="0.2">
      <c r="A420" s="186"/>
      <c r="B420" s="240"/>
      <c r="C420" s="185"/>
      <c r="D420" s="76"/>
      <c r="E420" s="76"/>
    </row>
    <row r="421" spans="1:5" ht="15.75" x14ac:dyDescent="0.25">
      <c r="A421" s="191" t="s">
        <v>911</v>
      </c>
      <c r="B421" s="240"/>
      <c r="C421" s="76"/>
      <c r="D421" s="179"/>
      <c r="E421" s="179">
        <f>SUM(E419:E419)</f>
        <v>0</v>
      </c>
    </row>
    <row r="422" spans="1:5" x14ac:dyDescent="0.2">
      <c r="D422" s="76"/>
      <c r="E422" s="76"/>
    </row>
    <row r="423" spans="1:5" x14ac:dyDescent="0.2">
      <c r="A423" s="317"/>
      <c r="B423" s="240"/>
      <c r="C423" s="183"/>
      <c r="D423" s="76"/>
      <c r="E423" s="75"/>
    </row>
    <row r="424" spans="1:5" x14ac:dyDescent="0.2">
      <c r="A424" s="186" t="s">
        <v>9</v>
      </c>
      <c r="B424" s="240"/>
      <c r="C424" s="76">
        <f>SUM(C421:C422)</f>
        <v>0</v>
      </c>
    </row>
    <row r="425" spans="1:5" x14ac:dyDescent="0.2">
      <c r="A425" s="186"/>
      <c r="B425" s="240"/>
      <c r="C425" s="76"/>
    </row>
    <row r="426" spans="1:5" ht="15.75" x14ac:dyDescent="0.25">
      <c r="A426" s="191" t="s">
        <v>912</v>
      </c>
      <c r="B426" s="240"/>
      <c r="C426" s="76"/>
    </row>
    <row r="427" spans="1:5" x14ac:dyDescent="0.2">
      <c r="A427" s="186" t="s">
        <v>9</v>
      </c>
      <c r="B427" s="240"/>
      <c r="C427" s="76">
        <f>SUM(C426:C426)</f>
        <v>0</v>
      </c>
    </row>
    <row r="428" spans="1:5" x14ac:dyDescent="0.2">
      <c r="A428" s="204"/>
      <c r="B428" s="240"/>
      <c r="C428" s="214"/>
      <c r="D428" s="179"/>
      <c r="E428" s="179">
        <f>SUM(E426:E426)</f>
        <v>0</v>
      </c>
    </row>
    <row r="429" spans="1:5" x14ac:dyDescent="0.2">
      <c r="A429" s="186"/>
      <c r="B429" s="240"/>
      <c r="C429" s="76">
        <f>C413+F413+C418+F418+C427+C406+F406+C423</f>
        <v>0</v>
      </c>
      <c r="D429" s="76"/>
      <c r="E429" s="76"/>
    </row>
    <row r="430" spans="1:5" x14ac:dyDescent="0.2">
      <c r="A430" s="186"/>
      <c r="B430" s="240"/>
      <c r="C430" s="76"/>
    </row>
    <row r="431" spans="1:5" ht="15.75" x14ac:dyDescent="0.25">
      <c r="A431" s="191" t="s">
        <v>914</v>
      </c>
      <c r="B431" s="240"/>
      <c r="C431" s="76"/>
      <c r="D431" s="76"/>
      <c r="E431" s="75"/>
    </row>
    <row r="432" spans="1:5" x14ac:dyDescent="0.2">
      <c r="A432" s="204"/>
      <c r="B432" s="240"/>
      <c r="C432" s="76" t="s">
        <v>27</v>
      </c>
      <c r="D432" s="76"/>
      <c r="E432" s="76"/>
    </row>
    <row r="433" spans="1:5" x14ac:dyDescent="0.2">
      <c r="A433" s="186"/>
      <c r="B433" s="240"/>
      <c r="C433" s="76"/>
      <c r="D433" s="76"/>
      <c r="E433" s="230" t="s">
        <v>1300</v>
      </c>
    </row>
    <row r="434" spans="1:5" x14ac:dyDescent="0.2">
      <c r="A434" s="186" t="s">
        <v>9</v>
      </c>
      <c r="B434" s="240"/>
      <c r="C434" s="76">
        <f>SUM(C432:C432)</f>
        <v>0</v>
      </c>
      <c r="D434" s="76"/>
      <c r="E434" s="76"/>
    </row>
    <row r="435" spans="1:5" x14ac:dyDescent="0.2">
      <c r="A435" s="186"/>
      <c r="B435" s="240"/>
      <c r="C435" s="76"/>
      <c r="D435" s="76"/>
      <c r="E435" s="76" t="s">
        <v>27</v>
      </c>
    </row>
    <row r="436" spans="1:5" ht="15.75" x14ac:dyDescent="0.25">
      <c r="A436" s="191" t="s">
        <v>915</v>
      </c>
      <c r="B436" s="240"/>
      <c r="C436" s="76"/>
      <c r="D436" s="76"/>
      <c r="E436" s="205" t="s">
        <v>27</v>
      </c>
    </row>
    <row r="437" spans="1:5" x14ac:dyDescent="0.2">
      <c r="A437" s="186"/>
      <c r="C437" s="76"/>
      <c r="D437" s="76"/>
      <c r="E437" s="205"/>
    </row>
    <row r="438" spans="1:5" x14ac:dyDescent="0.2">
      <c r="A438" s="186" t="s">
        <v>9</v>
      </c>
      <c r="C438" s="76">
        <f>SUM(C408:C436)</f>
        <v>0</v>
      </c>
      <c r="D438" s="76"/>
      <c r="E438" s="76"/>
    </row>
    <row r="439" spans="1:5" x14ac:dyDescent="0.2">
      <c r="A439" s="186"/>
      <c r="C439" s="76"/>
      <c r="D439" s="76"/>
      <c r="E439" s="76"/>
    </row>
    <row r="440" spans="1:5" ht="15.75" x14ac:dyDescent="0.25">
      <c r="A440" s="177" t="s">
        <v>916</v>
      </c>
      <c r="C440" s="76"/>
      <c r="D440" s="183">
        <v>1500000</v>
      </c>
      <c r="E440" s="76"/>
    </row>
    <row r="441" spans="1:5" x14ac:dyDescent="0.2">
      <c r="A441" s="186"/>
      <c r="C441" s="76"/>
      <c r="D441" s="183"/>
      <c r="E441" s="76"/>
    </row>
    <row r="442" spans="1:5" x14ac:dyDescent="0.2">
      <c r="A442" s="186" t="s">
        <v>9</v>
      </c>
      <c r="C442" s="76">
        <f>SUM(C439:C441)</f>
        <v>0</v>
      </c>
      <c r="D442" s="183">
        <v>1000000</v>
      </c>
      <c r="E442" s="76"/>
    </row>
    <row r="443" spans="1:5" x14ac:dyDescent="0.2">
      <c r="A443" s="186"/>
      <c r="C443" s="76"/>
      <c r="D443" s="183"/>
      <c r="E443" s="76"/>
    </row>
    <row r="444" spans="1:5" ht="15.75" x14ac:dyDescent="0.25">
      <c r="A444" s="177" t="s">
        <v>917</v>
      </c>
      <c r="C444" s="76"/>
      <c r="D444" s="183">
        <v>400000</v>
      </c>
      <c r="E444" s="76"/>
    </row>
    <row r="445" spans="1:5" x14ac:dyDescent="0.2">
      <c r="A445" s="186"/>
      <c r="C445" s="76"/>
      <c r="D445" s="183"/>
      <c r="E445" s="76"/>
    </row>
    <row r="446" spans="1:5" x14ac:dyDescent="0.2">
      <c r="A446" s="186" t="s">
        <v>9</v>
      </c>
      <c r="C446" s="76">
        <f>SUM(C418:C445)</f>
        <v>0</v>
      </c>
      <c r="D446" s="220"/>
      <c r="E446" s="167"/>
    </row>
    <row r="447" spans="1:5" x14ac:dyDescent="0.2">
      <c r="A447" s="186"/>
      <c r="C447" s="76"/>
      <c r="D447" s="220"/>
      <c r="E447" s="167"/>
    </row>
    <row r="448" spans="1:5" ht="15.75" x14ac:dyDescent="0.25">
      <c r="A448" s="177" t="s">
        <v>918</v>
      </c>
      <c r="C448" s="76"/>
      <c r="D448" s="183"/>
      <c r="E448" s="76"/>
    </row>
    <row r="449" spans="1:5" x14ac:dyDescent="0.2">
      <c r="A449" s="186" t="s">
        <v>27</v>
      </c>
      <c r="C449" s="76"/>
      <c r="D449" s="183"/>
      <c r="E449" s="76"/>
    </row>
    <row r="450" spans="1:5" x14ac:dyDescent="0.2">
      <c r="A450" s="75" t="s">
        <v>9</v>
      </c>
      <c r="C450" s="76">
        <f>SUM(C449:C449)</f>
        <v>0</v>
      </c>
      <c r="D450" s="183"/>
      <c r="E450" s="76"/>
    </row>
    <row r="451" spans="1:5" x14ac:dyDescent="0.2">
      <c r="A451" s="75"/>
      <c r="C451" s="76"/>
      <c r="D451" s="183"/>
      <c r="E451" s="76"/>
    </row>
    <row r="452" spans="1:5" ht="15.75" x14ac:dyDescent="0.25">
      <c r="A452" s="177" t="s">
        <v>919</v>
      </c>
      <c r="C452" s="76"/>
      <c r="D452" s="183">
        <v>450000</v>
      </c>
      <c r="E452" s="76"/>
    </row>
    <row r="453" spans="1:5" x14ac:dyDescent="0.2">
      <c r="A453" s="186" t="s">
        <v>9</v>
      </c>
      <c r="C453" s="182">
        <f>SUM(C447:C452)</f>
        <v>0</v>
      </c>
      <c r="D453" s="183"/>
      <c r="E453" s="76"/>
    </row>
    <row r="454" spans="1:5" x14ac:dyDescent="0.2">
      <c r="A454" s="186"/>
      <c r="C454" s="76"/>
      <c r="D454" s="183"/>
      <c r="E454" s="76"/>
    </row>
    <row r="455" spans="1:5" ht="15.75" x14ac:dyDescent="0.25">
      <c r="A455" s="177" t="s">
        <v>920</v>
      </c>
      <c r="C455" s="76"/>
      <c r="D455" s="183"/>
      <c r="E455" s="76"/>
    </row>
    <row r="456" spans="1:5" x14ac:dyDescent="0.2">
      <c r="A456" s="186" t="s">
        <v>9</v>
      </c>
      <c r="C456" s="76">
        <f>SUM(C434:C455)</f>
        <v>0</v>
      </c>
      <c r="D456" s="183"/>
      <c r="E456" s="76"/>
    </row>
    <row r="457" spans="1:5" x14ac:dyDescent="0.2">
      <c r="A457" s="186"/>
      <c r="C457" s="76"/>
      <c r="D457" s="183"/>
      <c r="E457" s="76"/>
    </row>
    <row r="458" spans="1:5" ht="15.75" x14ac:dyDescent="0.25">
      <c r="A458" s="177" t="s">
        <v>921</v>
      </c>
      <c r="C458" s="76"/>
      <c r="D458" s="183"/>
      <c r="E458" s="76"/>
    </row>
    <row r="459" spans="1:5" ht="15.75" x14ac:dyDescent="0.25">
      <c r="A459" s="315" t="s">
        <v>1453</v>
      </c>
      <c r="C459" s="76"/>
      <c r="D459" s="183"/>
      <c r="E459" s="76"/>
    </row>
    <row r="460" spans="1:5" ht="15.75" x14ac:dyDescent="0.25">
      <c r="A460" s="315" t="s">
        <v>1448</v>
      </c>
      <c r="C460" s="76"/>
      <c r="D460" s="183"/>
      <c r="E460" s="76"/>
    </row>
    <row r="461" spans="1:5" x14ac:dyDescent="0.2">
      <c r="A461" s="186" t="s">
        <v>9</v>
      </c>
      <c r="C461" s="76">
        <f>SUM(C444:C460)</f>
        <v>0</v>
      </c>
      <c r="D461" s="183"/>
      <c r="E461" s="76"/>
    </row>
    <row r="462" spans="1:5" x14ac:dyDescent="0.2">
      <c r="A462" s="167"/>
      <c r="B462" s="170"/>
      <c r="C462" s="171"/>
      <c r="D462" s="183"/>
      <c r="E462" s="76"/>
    </row>
    <row r="463" spans="1:5" ht="15.75" x14ac:dyDescent="0.25">
      <c r="A463" s="177" t="s">
        <v>922</v>
      </c>
      <c r="C463" s="76"/>
      <c r="D463" s="183"/>
      <c r="E463" s="76"/>
    </row>
    <row r="464" spans="1:5" ht="15.75" x14ac:dyDescent="0.25">
      <c r="A464" s="186" t="s">
        <v>1463</v>
      </c>
      <c r="C464" s="76"/>
      <c r="D464" s="183"/>
      <c r="E464" s="76"/>
    </row>
    <row r="465" spans="1:5" x14ac:dyDescent="0.2">
      <c r="C465" s="76"/>
      <c r="D465" s="183"/>
      <c r="E465" s="76"/>
    </row>
    <row r="466" spans="1:5" ht="15.75" x14ac:dyDescent="0.25">
      <c r="A466" s="177" t="s">
        <v>922</v>
      </c>
      <c r="C466" s="214"/>
      <c r="D466" s="179">
        <f>SUM(D432:D465)</f>
        <v>3350000</v>
      </c>
      <c r="E466" s="179">
        <f>SUM(E432:E465)</f>
        <v>0</v>
      </c>
    </row>
    <row r="467" spans="1:5" ht="15.75" x14ac:dyDescent="0.25">
      <c r="A467" s="186" t="s">
        <v>1464</v>
      </c>
      <c r="C467" s="76"/>
      <c r="D467" s="76"/>
      <c r="E467" s="76"/>
    </row>
    <row r="468" spans="1:5" x14ac:dyDescent="0.2">
      <c r="A468" s="75"/>
      <c r="C468" s="76"/>
      <c r="D468" s="76"/>
      <c r="E468" s="76"/>
    </row>
    <row r="469" spans="1:5" x14ac:dyDescent="0.2">
      <c r="A469" s="186" t="s">
        <v>9</v>
      </c>
      <c r="C469" s="76">
        <f>SUM(C455:C468)</f>
        <v>0</v>
      </c>
      <c r="D469" s="76"/>
      <c r="E469" s="76"/>
    </row>
    <row r="470" spans="1:5" x14ac:dyDescent="0.2">
      <c r="A470" s="186"/>
      <c r="C470" s="76"/>
      <c r="E470" s="76"/>
    </row>
    <row r="471" spans="1:5" ht="15.75" x14ac:dyDescent="0.25">
      <c r="A471" s="191" t="s">
        <v>923</v>
      </c>
      <c r="B471" s="240"/>
      <c r="C471" s="76"/>
      <c r="E471" s="76"/>
    </row>
    <row r="472" spans="1:5" ht="15.75" x14ac:dyDescent="0.25">
      <c r="A472" s="186" t="s">
        <v>1237</v>
      </c>
      <c r="B472" s="240"/>
      <c r="C472" s="76"/>
      <c r="E472" s="76"/>
    </row>
    <row r="473" spans="1:5" x14ac:dyDescent="0.2">
      <c r="A473" s="186" t="s">
        <v>9</v>
      </c>
      <c r="B473" s="240"/>
      <c r="C473" s="182">
        <f>SUM(C463:C472)</f>
        <v>0</v>
      </c>
      <c r="E473" s="76"/>
    </row>
    <row r="474" spans="1:5" x14ac:dyDescent="0.2">
      <c r="A474" s="186"/>
      <c r="B474" s="240"/>
      <c r="C474" s="76"/>
      <c r="E474" s="76"/>
    </row>
    <row r="475" spans="1:5" ht="15.75" x14ac:dyDescent="0.25">
      <c r="A475" s="191" t="s">
        <v>924</v>
      </c>
      <c r="B475" s="240"/>
      <c r="C475" s="76"/>
      <c r="E475" s="76"/>
    </row>
    <row r="476" spans="1:5" ht="15.75" x14ac:dyDescent="0.25">
      <c r="A476" s="191" t="s">
        <v>29</v>
      </c>
      <c r="B476" s="240"/>
      <c r="C476" s="214"/>
      <c r="D476" s="214">
        <f>SUM(D470:D475)</f>
        <v>0</v>
      </c>
      <c r="E476" s="214">
        <f>SUM(E470:E475)</f>
        <v>0</v>
      </c>
    </row>
    <row r="477" spans="1:5" x14ac:dyDescent="0.2">
      <c r="A477" s="186"/>
      <c r="B477" s="240"/>
      <c r="C477" s="76"/>
      <c r="D477" s="76"/>
      <c r="E477" s="76"/>
    </row>
    <row r="478" spans="1:5" x14ac:dyDescent="0.2">
      <c r="A478" s="186"/>
      <c r="B478" s="240"/>
      <c r="C478" s="76"/>
    </row>
    <row r="479" spans="1:5" x14ac:dyDescent="0.2">
      <c r="A479" s="186"/>
      <c r="B479" s="240"/>
      <c r="C479" s="76"/>
      <c r="D479" s="76"/>
      <c r="E479" s="76"/>
    </row>
    <row r="480" spans="1:5" x14ac:dyDescent="0.2">
      <c r="A480" s="186" t="s">
        <v>9</v>
      </c>
      <c r="B480" s="240"/>
      <c r="C480" s="76">
        <f>SUM(C477:C479)</f>
        <v>0</v>
      </c>
      <c r="E480" s="76" t="s">
        <v>1569</v>
      </c>
    </row>
    <row r="481" spans="1:5" x14ac:dyDescent="0.2">
      <c r="A481" s="186"/>
      <c r="B481" s="240"/>
      <c r="C481" s="76"/>
      <c r="E481" s="182"/>
    </row>
    <row r="482" spans="1:5" ht="15.75" x14ac:dyDescent="0.25">
      <c r="A482" s="191" t="s">
        <v>924</v>
      </c>
      <c r="B482" s="240"/>
      <c r="C482" s="76"/>
      <c r="E482" s="76"/>
    </row>
    <row r="483" spans="1:5" ht="15.75" x14ac:dyDescent="0.25">
      <c r="A483" s="186" t="s">
        <v>1238</v>
      </c>
      <c r="B483" s="240"/>
      <c r="C483" s="76"/>
      <c r="E483" s="76"/>
    </row>
    <row r="484" spans="1:5" x14ac:dyDescent="0.2">
      <c r="A484" s="293"/>
      <c r="B484" s="240"/>
      <c r="C484" s="214"/>
      <c r="D484" s="179"/>
      <c r="E484" s="179">
        <f>SUM(E480:E480)</f>
        <v>0</v>
      </c>
    </row>
    <row r="485" spans="1:5" x14ac:dyDescent="0.2">
      <c r="A485" s="186"/>
      <c r="B485" s="240"/>
      <c r="C485" s="76"/>
      <c r="D485" s="76"/>
      <c r="E485" s="76"/>
    </row>
    <row r="486" spans="1:5" x14ac:dyDescent="0.2">
      <c r="A486" s="186" t="s">
        <v>9</v>
      </c>
      <c r="B486" s="240"/>
      <c r="C486" s="182">
        <f>SUM(C484:C485)</f>
        <v>0</v>
      </c>
    </row>
    <row r="487" spans="1:5" x14ac:dyDescent="0.2">
      <c r="A487" s="186"/>
      <c r="B487" s="240"/>
      <c r="C487" s="76"/>
      <c r="D487" s="205"/>
      <c r="E487" s="76"/>
    </row>
    <row r="488" spans="1:5" ht="15.75" x14ac:dyDescent="0.25">
      <c r="A488" s="191" t="s">
        <v>924</v>
      </c>
      <c r="B488" s="240"/>
      <c r="C488" s="76"/>
      <c r="D488" s="183"/>
      <c r="E488" s="76"/>
    </row>
    <row r="489" spans="1:5" ht="15.75" x14ac:dyDescent="0.25">
      <c r="A489" s="186" t="s">
        <v>1239</v>
      </c>
      <c r="B489" s="240"/>
      <c r="C489" s="76"/>
      <c r="D489" s="76"/>
      <c r="E489" s="76"/>
    </row>
    <row r="490" spans="1:5" x14ac:dyDescent="0.2">
      <c r="A490" s="293"/>
      <c r="B490" s="240"/>
      <c r="C490" s="76"/>
      <c r="D490" s="76"/>
      <c r="E490" s="76" t="s">
        <v>45</v>
      </c>
    </row>
    <row r="491" spans="1:5" x14ac:dyDescent="0.2">
      <c r="A491" s="293"/>
      <c r="B491" s="240"/>
      <c r="C491" s="76"/>
      <c r="D491" s="76"/>
      <c r="E491" s="76"/>
    </row>
    <row r="492" spans="1:5" x14ac:dyDescent="0.2">
      <c r="A492" s="186"/>
      <c r="B492" s="240"/>
      <c r="C492" s="76"/>
      <c r="D492" s="76"/>
      <c r="E492" s="76" t="s">
        <v>1569</v>
      </c>
    </row>
    <row r="493" spans="1:5" x14ac:dyDescent="0.2">
      <c r="A493" s="186" t="s">
        <v>9</v>
      </c>
      <c r="C493" s="76">
        <f>SUM(C490:C491)</f>
        <v>0</v>
      </c>
      <c r="D493" s="76"/>
      <c r="E493" s="76"/>
    </row>
    <row r="494" spans="1:5" x14ac:dyDescent="0.2">
      <c r="A494" s="186"/>
      <c r="C494" s="76"/>
      <c r="D494" s="76">
        <v>3500000</v>
      </c>
      <c r="E494" s="76"/>
    </row>
    <row r="495" spans="1:5" ht="15.75" x14ac:dyDescent="0.25">
      <c r="A495" s="177" t="s">
        <v>925</v>
      </c>
      <c r="C495" s="179"/>
      <c r="D495" s="179">
        <f>SUM(D487:D494)</f>
        <v>3500000</v>
      </c>
      <c r="E495" s="179">
        <f>SUM(E487:E493)</f>
        <v>0</v>
      </c>
    </row>
    <row r="496" spans="1:5" ht="15.75" x14ac:dyDescent="0.25">
      <c r="A496" s="177" t="s">
        <v>16</v>
      </c>
      <c r="C496" s="76"/>
      <c r="D496" s="76"/>
      <c r="E496" s="76"/>
    </row>
    <row r="497" spans="1:5" x14ac:dyDescent="0.2">
      <c r="A497" s="186"/>
      <c r="C497" s="76"/>
      <c r="D497" s="76"/>
      <c r="E497" s="76"/>
    </row>
    <row r="498" spans="1:5" x14ac:dyDescent="0.2">
      <c r="A498" s="186" t="s">
        <v>9</v>
      </c>
      <c r="C498" s="76">
        <f>SUM(C491:C497)</f>
        <v>0</v>
      </c>
      <c r="D498" s="76"/>
      <c r="E498" s="76"/>
    </row>
    <row r="499" spans="1:5" x14ac:dyDescent="0.2">
      <c r="A499" s="186"/>
      <c r="C499" s="76"/>
      <c r="D499" s="76" t="s">
        <v>27</v>
      </c>
      <c r="E499" s="76"/>
    </row>
    <row r="500" spans="1:5" ht="15.75" x14ac:dyDescent="0.25">
      <c r="A500" s="177" t="s">
        <v>925</v>
      </c>
      <c r="B500" s="189"/>
      <c r="C500" s="187"/>
      <c r="D500" s="76"/>
      <c r="E500" s="76"/>
    </row>
    <row r="501" spans="1:5" ht="15.75" x14ac:dyDescent="0.25">
      <c r="A501" s="177" t="s">
        <v>37</v>
      </c>
      <c r="C501" s="214"/>
      <c r="D501" s="179"/>
      <c r="E501" s="179" t="s">
        <v>27</v>
      </c>
    </row>
    <row r="502" spans="1:5" x14ac:dyDescent="0.2">
      <c r="A502" s="186" t="s">
        <v>9</v>
      </c>
      <c r="C502" s="76">
        <f>SUM(C499:C501)</f>
        <v>0</v>
      </c>
      <c r="D502" s="76"/>
      <c r="E502" s="76"/>
    </row>
    <row r="503" spans="1:5" x14ac:dyDescent="0.2">
      <c r="A503" s="186"/>
      <c r="C503" s="76"/>
      <c r="D503" s="76"/>
      <c r="E503" s="76"/>
    </row>
    <row r="504" spans="1:5" ht="15.75" x14ac:dyDescent="0.25">
      <c r="A504" s="177" t="s">
        <v>925</v>
      </c>
      <c r="C504" s="76"/>
      <c r="D504" s="76"/>
      <c r="E504" s="76"/>
    </row>
    <row r="505" spans="1:5" x14ac:dyDescent="0.2">
      <c r="A505" s="186" t="s">
        <v>27</v>
      </c>
      <c r="C505" s="76"/>
      <c r="D505" s="76"/>
      <c r="E505" s="76"/>
    </row>
    <row r="506" spans="1:5" x14ac:dyDescent="0.2">
      <c r="A506" s="186"/>
      <c r="C506" s="76"/>
      <c r="D506" s="76"/>
      <c r="E506" s="76"/>
    </row>
    <row r="507" spans="1:5" x14ac:dyDescent="0.2">
      <c r="A507" s="186"/>
      <c r="C507" s="76"/>
      <c r="D507" s="76"/>
      <c r="E507" s="76"/>
    </row>
    <row r="508" spans="1:5" ht="15.75" x14ac:dyDescent="0.25">
      <c r="A508" s="177" t="s">
        <v>926</v>
      </c>
      <c r="C508" s="76"/>
      <c r="D508" s="76"/>
      <c r="E508" s="76"/>
    </row>
    <row r="509" spans="1:5" ht="15.75" x14ac:dyDescent="0.25">
      <c r="A509" s="191" t="s">
        <v>39</v>
      </c>
      <c r="C509" s="76"/>
      <c r="D509" s="76"/>
      <c r="E509" s="76"/>
    </row>
    <row r="510" spans="1:5" x14ac:dyDescent="0.2">
      <c r="D510" s="76"/>
      <c r="E510" s="76"/>
    </row>
    <row r="511" spans="1:5" x14ac:dyDescent="0.2">
      <c r="A511" s="186" t="s">
        <v>9</v>
      </c>
      <c r="C511" s="76">
        <f>SUM(C506:C510)</f>
        <v>0</v>
      </c>
      <c r="D511" s="76"/>
      <c r="E511" s="76"/>
    </row>
    <row r="512" spans="1:5" x14ac:dyDescent="0.2">
      <c r="A512" s="186"/>
      <c r="C512" s="76"/>
      <c r="D512" s="76"/>
      <c r="E512" s="76"/>
    </row>
    <row r="513" spans="1:5" ht="15.75" x14ac:dyDescent="0.25">
      <c r="A513" s="177" t="s">
        <v>926</v>
      </c>
      <c r="C513" s="76"/>
      <c r="D513" s="76"/>
      <c r="E513" s="76"/>
    </row>
    <row r="514" spans="1:5" ht="15.75" x14ac:dyDescent="0.25">
      <c r="A514" s="186" t="s">
        <v>1239</v>
      </c>
      <c r="C514" s="76"/>
      <c r="D514" s="76"/>
      <c r="E514" s="76"/>
    </row>
    <row r="515" spans="1:5" x14ac:dyDescent="0.2">
      <c r="A515" s="75"/>
      <c r="C515" s="76"/>
      <c r="D515" s="76"/>
      <c r="E515" s="76"/>
    </row>
    <row r="516" spans="1:5" x14ac:dyDescent="0.2">
      <c r="A516" s="186" t="s">
        <v>9</v>
      </c>
      <c r="C516" s="76">
        <f>SUM(C510:C515)</f>
        <v>0</v>
      </c>
      <c r="D516" s="76"/>
      <c r="E516" s="76"/>
    </row>
    <row r="517" spans="1:5" x14ac:dyDescent="0.2">
      <c r="A517" s="186"/>
      <c r="C517" s="76"/>
      <c r="D517" s="76"/>
      <c r="E517" s="76"/>
    </row>
    <row r="518" spans="1:5" ht="15.75" x14ac:dyDescent="0.25">
      <c r="A518" s="177" t="s">
        <v>927</v>
      </c>
      <c r="C518" s="76"/>
      <c r="D518" s="76"/>
      <c r="E518" s="76"/>
    </row>
    <row r="519" spans="1:5" ht="15.75" x14ac:dyDescent="0.25">
      <c r="A519" s="177" t="s">
        <v>17</v>
      </c>
      <c r="C519" s="76"/>
      <c r="D519" s="76"/>
      <c r="E519" s="76"/>
    </row>
    <row r="520" spans="1:5" x14ac:dyDescent="0.2">
      <c r="A520" s="186" t="s">
        <v>9</v>
      </c>
      <c r="C520" s="76">
        <f>SUM(C516:C519)</f>
        <v>0</v>
      </c>
      <c r="D520" s="76"/>
      <c r="E520" s="76"/>
    </row>
    <row r="521" spans="1:5" x14ac:dyDescent="0.2">
      <c r="A521" s="186"/>
      <c r="C521" s="76"/>
      <c r="D521" s="76"/>
      <c r="E521" s="76"/>
    </row>
    <row r="522" spans="1:5" ht="15.75" x14ac:dyDescent="0.25">
      <c r="A522" s="177" t="s">
        <v>927</v>
      </c>
      <c r="D522" s="76"/>
      <c r="E522" s="76"/>
    </row>
    <row r="523" spans="1:5" ht="15.75" x14ac:dyDescent="0.25">
      <c r="A523" s="177" t="s">
        <v>18</v>
      </c>
      <c r="C523" s="76"/>
      <c r="D523" s="76"/>
      <c r="E523" s="76"/>
    </row>
    <row r="524" spans="1:5" x14ac:dyDescent="0.2">
      <c r="C524" s="76"/>
      <c r="D524" s="76"/>
      <c r="E524" s="76"/>
    </row>
    <row r="525" spans="1:5" x14ac:dyDescent="0.2">
      <c r="A525" s="186" t="s">
        <v>9</v>
      </c>
      <c r="C525" s="76">
        <f>SUM(C520:C524)</f>
        <v>0</v>
      </c>
      <c r="D525" s="76"/>
      <c r="E525" s="76"/>
    </row>
    <row r="526" spans="1:5" x14ac:dyDescent="0.2">
      <c r="A526" s="186"/>
      <c r="C526" s="76"/>
      <c r="D526" s="76"/>
      <c r="E526" s="76"/>
    </row>
    <row r="527" spans="1:5" ht="15.75" x14ac:dyDescent="0.25">
      <c r="A527" s="177" t="s">
        <v>927</v>
      </c>
      <c r="C527" s="76"/>
      <c r="D527" s="76"/>
      <c r="E527" s="76"/>
    </row>
    <row r="528" spans="1:5" ht="15.75" x14ac:dyDescent="0.25">
      <c r="A528" s="191" t="s">
        <v>29</v>
      </c>
      <c r="C528" s="76"/>
      <c r="D528" s="76"/>
      <c r="E528" s="76"/>
    </row>
    <row r="529" spans="1:5" x14ac:dyDescent="0.2">
      <c r="A529" s="186" t="s">
        <v>9</v>
      </c>
      <c r="C529" s="76">
        <f>SUM(C527:C528)</f>
        <v>0</v>
      </c>
      <c r="D529" s="76"/>
      <c r="E529" s="76"/>
    </row>
    <row r="530" spans="1:5" x14ac:dyDescent="0.2">
      <c r="A530" s="186"/>
      <c r="C530" s="76"/>
      <c r="D530" s="76"/>
      <c r="E530" s="76"/>
    </row>
    <row r="531" spans="1:5" ht="15.75" x14ac:dyDescent="0.25">
      <c r="A531" s="177" t="s">
        <v>927</v>
      </c>
      <c r="C531" s="76"/>
      <c r="D531" s="76"/>
      <c r="E531" s="76"/>
    </row>
    <row r="532" spans="1:5" ht="15.75" x14ac:dyDescent="0.25">
      <c r="A532" s="177" t="s">
        <v>19</v>
      </c>
      <c r="C532" s="76"/>
      <c r="D532" s="76"/>
      <c r="E532" s="168" t="s">
        <v>45</v>
      </c>
    </row>
    <row r="533" spans="1:5" x14ac:dyDescent="0.2">
      <c r="A533" s="186" t="s">
        <v>9</v>
      </c>
      <c r="C533" s="76">
        <f>SUM(C532:C532)</f>
        <v>0</v>
      </c>
      <c r="D533" s="76"/>
      <c r="E533" s="76" t="s">
        <v>45</v>
      </c>
    </row>
    <row r="534" spans="1:5" x14ac:dyDescent="0.2">
      <c r="A534" s="75"/>
      <c r="C534" s="76"/>
      <c r="D534" s="76"/>
      <c r="E534" s="76" t="s">
        <v>45</v>
      </c>
    </row>
    <row r="535" spans="1:5" ht="15.75" x14ac:dyDescent="0.25">
      <c r="A535" s="177" t="s">
        <v>928</v>
      </c>
      <c r="B535" s="189"/>
      <c r="C535" s="316"/>
      <c r="E535" s="168" t="s">
        <v>1569</v>
      </c>
    </row>
    <row r="536" spans="1:5" ht="15.75" x14ac:dyDescent="0.25">
      <c r="A536" s="177" t="s">
        <v>17</v>
      </c>
      <c r="C536" s="76"/>
      <c r="D536" s="179"/>
      <c r="E536" s="179" t="s">
        <v>27</v>
      </c>
    </row>
    <row r="537" spans="1:5" x14ac:dyDescent="0.2">
      <c r="A537" s="186" t="s">
        <v>9</v>
      </c>
      <c r="C537" s="76">
        <f>SUM(C533:C536)</f>
        <v>0</v>
      </c>
      <c r="D537" s="76"/>
      <c r="E537" s="76"/>
    </row>
    <row r="538" spans="1:5" x14ac:dyDescent="0.2">
      <c r="A538" s="186"/>
      <c r="C538" s="76"/>
    </row>
    <row r="539" spans="1:5" ht="15.75" x14ac:dyDescent="0.25">
      <c r="A539" s="177" t="s">
        <v>928</v>
      </c>
      <c r="C539" s="76"/>
      <c r="D539" s="76"/>
      <c r="E539" s="76"/>
    </row>
    <row r="540" spans="1:5" ht="15.75" x14ac:dyDescent="0.25">
      <c r="A540" s="177" t="s">
        <v>18</v>
      </c>
      <c r="C540" s="76"/>
      <c r="D540" s="76"/>
      <c r="E540" s="76"/>
    </row>
    <row r="541" spans="1:5" x14ac:dyDescent="0.2">
      <c r="A541" s="75"/>
      <c r="C541" s="76"/>
      <c r="D541" s="76"/>
      <c r="E541" s="76"/>
    </row>
    <row r="542" spans="1:5" x14ac:dyDescent="0.2">
      <c r="A542" s="186"/>
      <c r="D542" s="76"/>
      <c r="E542" s="76"/>
    </row>
    <row r="543" spans="1:5" x14ac:dyDescent="0.2">
      <c r="A543" s="186" t="s">
        <v>9</v>
      </c>
      <c r="C543" s="76">
        <f>SUM(C540:C542)</f>
        <v>0</v>
      </c>
      <c r="D543" s="205"/>
      <c r="E543" s="76"/>
    </row>
    <row r="544" spans="1:5" x14ac:dyDescent="0.2">
      <c r="A544" s="186"/>
      <c r="C544" s="76"/>
      <c r="E544" s="76"/>
    </row>
    <row r="545" spans="1:4" ht="15.75" x14ac:dyDescent="0.25">
      <c r="A545" s="177" t="s">
        <v>928</v>
      </c>
      <c r="C545" s="76"/>
      <c r="D545" s="76"/>
    </row>
    <row r="546" spans="1:4" ht="15.75" x14ac:dyDescent="0.25">
      <c r="A546" s="177" t="s">
        <v>21</v>
      </c>
      <c r="C546" s="76"/>
      <c r="D546" s="76"/>
    </row>
    <row r="547" spans="1:4" x14ac:dyDescent="0.2">
      <c r="A547" s="186" t="s">
        <v>1398</v>
      </c>
      <c r="C547" s="205"/>
      <c r="D547" s="76"/>
    </row>
    <row r="548" spans="1:4" x14ac:dyDescent="0.2">
      <c r="A548" s="186" t="s">
        <v>9</v>
      </c>
      <c r="C548" s="76">
        <f>SUM(C546:C546)</f>
        <v>0</v>
      </c>
      <c r="D548" s="76"/>
    </row>
    <row r="549" spans="1:4" x14ac:dyDescent="0.2">
      <c r="A549" s="186"/>
      <c r="C549" s="205"/>
      <c r="D549" s="76"/>
    </row>
    <row r="550" spans="1:4" ht="15.75" x14ac:dyDescent="0.25">
      <c r="A550" s="177" t="s">
        <v>928</v>
      </c>
      <c r="B550" s="170"/>
      <c r="C550" s="171"/>
      <c r="D550" s="76"/>
    </row>
    <row r="551" spans="1:4" ht="15.75" x14ac:dyDescent="0.25">
      <c r="A551" s="177" t="s">
        <v>20</v>
      </c>
      <c r="C551" s="76"/>
      <c r="D551" s="76"/>
    </row>
    <row r="552" spans="1:4" x14ac:dyDescent="0.2">
      <c r="A552" s="186" t="s">
        <v>9</v>
      </c>
      <c r="C552" s="205">
        <f>SUM(C550:C551)</f>
        <v>0</v>
      </c>
      <c r="D552" s="76"/>
    </row>
    <row r="553" spans="1:4" x14ac:dyDescent="0.2">
      <c r="A553" s="186"/>
      <c r="C553" s="205"/>
      <c r="D553" s="76"/>
    </row>
    <row r="554" spans="1:4" ht="15.75" x14ac:dyDescent="0.25">
      <c r="A554" s="191" t="s">
        <v>928</v>
      </c>
      <c r="C554" s="205"/>
      <c r="D554" s="76"/>
    </row>
    <row r="555" spans="1:4" ht="15.75" x14ac:dyDescent="0.25">
      <c r="A555" s="191" t="s">
        <v>19</v>
      </c>
      <c r="C555" s="205"/>
      <c r="D555" s="76"/>
    </row>
    <row r="556" spans="1:4" x14ac:dyDescent="0.2">
      <c r="A556" s="186"/>
      <c r="C556" s="205"/>
      <c r="D556" s="76"/>
    </row>
    <row r="557" spans="1:4" x14ac:dyDescent="0.2">
      <c r="A557" s="186" t="s">
        <v>9</v>
      </c>
      <c r="C557" s="76">
        <f>SUM(C555:C555)</f>
        <v>0</v>
      </c>
      <c r="D557" s="76"/>
    </row>
    <row r="558" spans="1:4" x14ac:dyDescent="0.2">
      <c r="A558" s="186"/>
      <c r="C558" s="205"/>
      <c r="D558" s="76"/>
    </row>
    <row r="559" spans="1:4" ht="15.75" x14ac:dyDescent="0.25">
      <c r="A559" s="177" t="s">
        <v>928</v>
      </c>
      <c r="C559" s="205"/>
      <c r="D559" s="76"/>
    </row>
    <row r="560" spans="1:4" ht="15.75" x14ac:dyDescent="0.25">
      <c r="A560" s="191" t="s">
        <v>29</v>
      </c>
      <c r="C560" s="205"/>
      <c r="D560" s="76"/>
    </row>
    <row r="561" spans="1:5" x14ac:dyDescent="0.2">
      <c r="A561" s="186"/>
      <c r="C561" s="76"/>
      <c r="D561" s="76"/>
    </row>
    <row r="562" spans="1:5" x14ac:dyDescent="0.2">
      <c r="A562" s="186" t="s">
        <v>9</v>
      </c>
      <c r="C562" s="76">
        <f>SUM(C559:C561)</f>
        <v>0</v>
      </c>
      <c r="D562" s="76"/>
      <c r="E562" s="168" t="s">
        <v>45</v>
      </c>
    </row>
    <row r="563" spans="1:5" x14ac:dyDescent="0.2">
      <c r="A563" s="75"/>
      <c r="C563" s="76" t="e">
        <f>C562+C555+F562+F555+F549+C537+C543+F543+F537+F530+C530+C521+F521+F516+C516+C510+F510+F501+C501+C493+F493+F483+C483+C470+F470+C463+F463+F452+C452+C445+F445+F439+C439+C432+F432+F418+C418+C400+F400++F380+C380+C355+F355+F342+C342+C311+F311+F306+C306+C273+F273+C549+C346</f>
        <v>#VALUE!</v>
      </c>
      <c r="D563" s="76"/>
      <c r="E563" s="76"/>
    </row>
    <row r="564" spans="1:5" x14ac:dyDescent="0.2">
      <c r="A564" s="75"/>
      <c r="B564" s="189"/>
      <c r="C564" s="316"/>
      <c r="D564" s="185"/>
      <c r="E564" s="168" t="s">
        <v>1569</v>
      </c>
    </row>
    <row r="565" spans="1:5" x14ac:dyDescent="0.2">
      <c r="A565" s="75"/>
      <c r="D565" s="76"/>
      <c r="E565" s="179" t="s">
        <v>27</v>
      </c>
    </row>
    <row r="566" spans="1:5" ht="15.75" x14ac:dyDescent="0.25">
      <c r="A566" s="191" t="s">
        <v>929</v>
      </c>
      <c r="B566" s="240"/>
      <c r="D566" s="76"/>
      <c r="E566" s="76"/>
    </row>
    <row r="567" spans="1:5" x14ac:dyDescent="0.2">
      <c r="A567" s="186"/>
      <c r="B567" s="240"/>
      <c r="D567" s="76"/>
      <c r="E567" s="76"/>
    </row>
    <row r="568" spans="1:5" x14ac:dyDescent="0.2">
      <c r="A568" s="186"/>
      <c r="B568" s="240"/>
      <c r="D568" s="76"/>
      <c r="E568" s="76"/>
    </row>
    <row r="569" spans="1:5" x14ac:dyDescent="0.2">
      <c r="A569" s="186" t="s">
        <v>9</v>
      </c>
      <c r="B569" s="240"/>
      <c r="C569" s="76">
        <f>SUM(C567:C568)</f>
        <v>0</v>
      </c>
      <c r="D569" s="183"/>
      <c r="E569" s="76"/>
    </row>
    <row r="570" spans="1:5" x14ac:dyDescent="0.2">
      <c r="A570" s="186"/>
      <c r="C570" s="76">
        <f>SUM(C569+F569)</f>
        <v>0</v>
      </c>
      <c r="D570" s="183"/>
      <c r="E570" s="76"/>
    </row>
    <row r="571" spans="1:5" x14ac:dyDescent="0.2">
      <c r="A571" s="75"/>
      <c r="D571" s="183"/>
      <c r="E571" s="76"/>
    </row>
    <row r="572" spans="1:5" ht="15.75" x14ac:dyDescent="0.25">
      <c r="A572" s="177" t="s">
        <v>930</v>
      </c>
      <c r="C572" s="76"/>
      <c r="D572" s="183"/>
      <c r="E572" s="76"/>
    </row>
    <row r="573" spans="1:5" x14ac:dyDescent="0.2">
      <c r="A573" s="186" t="s">
        <v>9</v>
      </c>
      <c r="C573" s="76" t="e">
        <f>SUM(C539:C572)</f>
        <v>#VALUE!</v>
      </c>
      <c r="D573" s="76"/>
      <c r="E573" s="76" t="s">
        <v>27</v>
      </c>
    </row>
    <row r="574" spans="1:5" x14ac:dyDescent="0.2">
      <c r="A574" s="186"/>
      <c r="B574" s="189"/>
      <c r="C574" s="331" t="e">
        <f>C573+F573+G573+D573</f>
        <v>#VALUE!</v>
      </c>
      <c r="D574" s="76"/>
      <c r="E574" s="76"/>
    </row>
    <row r="575" spans="1:5" x14ac:dyDescent="0.2">
      <c r="A575" s="186"/>
      <c r="C575" s="76"/>
      <c r="D575" s="179">
        <f>SUM(D569:D572)</f>
        <v>0</v>
      </c>
      <c r="E575" s="179">
        <f>SUM(E569:E572)</f>
        <v>0</v>
      </c>
    </row>
    <row r="576" spans="1:5" ht="15.75" x14ac:dyDescent="0.25">
      <c r="A576" s="177" t="s">
        <v>931</v>
      </c>
      <c r="C576" s="76"/>
      <c r="D576" s="76"/>
      <c r="E576" s="76"/>
    </row>
    <row r="577" spans="1:5" x14ac:dyDescent="0.2">
      <c r="A577" s="204" t="s">
        <v>9</v>
      </c>
      <c r="C577" s="76" t="e">
        <f>SUM(C571:C576)</f>
        <v>#VALUE!</v>
      </c>
    </row>
    <row r="578" spans="1:5" x14ac:dyDescent="0.2">
      <c r="A578" s="75"/>
      <c r="C578" s="76" t="e">
        <f>C577+F577+G577+D577</f>
        <v>#VALUE!</v>
      </c>
      <c r="D578" s="76"/>
      <c r="E578" s="76"/>
    </row>
    <row r="579" spans="1:5" x14ac:dyDescent="0.2">
      <c r="D579" s="76"/>
      <c r="E579" s="76"/>
    </row>
    <row r="580" spans="1:5" ht="15.75" x14ac:dyDescent="0.25">
      <c r="A580" s="177" t="s">
        <v>932</v>
      </c>
      <c r="C580" s="185"/>
      <c r="D580" s="185"/>
      <c r="E580" s="185"/>
    </row>
    <row r="581" spans="1:5" x14ac:dyDescent="0.2">
      <c r="A581" s="186" t="s">
        <v>9</v>
      </c>
      <c r="C581" s="76" t="e">
        <f>SUM(C577:C580)</f>
        <v>#VALUE!</v>
      </c>
      <c r="D581" s="76"/>
      <c r="E581" s="76">
        <f>SUM(E579:E580)</f>
        <v>0</v>
      </c>
    </row>
    <row r="582" spans="1:5" x14ac:dyDescent="0.2">
      <c r="A582" s="186"/>
      <c r="C582" s="76" t="e">
        <f>C581+F581+G581</f>
        <v>#VALUE!</v>
      </c>
      <c r="D582" s="76"/>
      <c r="E582" s="76"/>
    </row>
    <row r="583" spans="1:5" ht="15.75" x14ac:dyDescent="0.25">
      <c r="A583" s="177" t="s">
        <v>933</v>
      </c>
      <c r="D583" s="76"/>
      <c r="E583" s="76"/>
    </row>
    <row r="584" spans="1:5" x14ac:dyDescent="0.2">
      <c r="A584" s="186" t="s">
        <v>9</v>
      </c>
      <c r="C584" s="76" t="e">
        <f>SUM(C576:C583)</f>
        <v>#VALUE!</v>
      </c>
      <c r="D584" s="76"/>
      <c r="E584" s="76" t="s">
        <v>1529</v>
      </c>
    </row>
    <row r="585" spans="1:5" x14ac:dyDescent="0.2">
      <c r="A585" s="75"/>
      <c r="C585" s="76" t="e">
        <f>C584+F584+G584+D584</f>
        <v>#VALUE!</v>
      </c>
      <c r="D585" s="76"/>
      <c r="E585" s="76"/>
    </row>
    <row r="586" spans="1:5" x14ac:dyDescent="0.2">
      <c r="A586" s="75"/>
      <c r="C586" s="76"/>
      <c r="D586" s="76"/>
      <c r="E586" s="168" t="s">
        <v>1529</v>
      </c>
    </row>
    <row r="587" spans="1:5" ht="15.75" x14ac:dyDescent="0.25">
      <c r="A587" s="177" t="s">
        <v>934</v>
      </c>
      <c r="C587" s="76"/>
      <c r="D587" s="76"/>
      <c r="E587" s="168" t="s">
        <v>1529</v>
      </c>
    </row>
    <row r="588" spans="1:5" x14ac:dyDescent="0.2">
      <c r="A588" s="186" t="s">
        <v>9</v>
      </c>
      <c r="C588" s="76">
        <f>SUM(C586:C587)</f>
        <v>0</v>
      </c>
      <c r="D588" s="76"/>
      <c r="E588" s="168" t="s">
        <v>1529</v>
      </c>
    </row>
    <row r="589" spans="1:5" x14ac:dyDescent="0.2">
      <c r="A589" s="186"/>
      <c r="C589" s="76">
        <f>C588+F588+G588</f>
        <v>0</v>
      </c>
      <c r="D589" s="76"/>
      <c r="E589" s="168" t="s">
        <v>1529</v>
      </c>
    </row>
    <row r="590" spans="1:5" x14ac:dyDescent="0.2">
      <c r="A590" s="186"/>
      <c r="C590" s="76"/>
      <c r="D590" s="76"/>
      <c r="E590" s="168" t="s">
        <v>1529</v>
      </c>
    </row>
    <row r="591" spans="1:5" ht="15.75" x14ac:dyDescent="0.25">
      <c r="A591" s="177" t="s">
        <v>935</v>
      </c>
      <c r="C591" s="76"/>
      <c r="D591" s="76"/>
      <c r="E591" s="168" t="s">
        <v>1529</v>
      </c>
    </row>
    <row r="592" spans="1:5" x14ac:dyDescent="0.2">
      <c r="A592" s="186" t="s">
        <v>9</v>
      </c>
      <c r="C592" s="205" t="e">
        <f>SUM(C561:C591)</f>
        <v>#VALUE!</v>
      </c>
      <c r="D592" s="76"/>
      <c r="E592" s="76"/>
    </row>
    <row r="593" spans="1:5" x14ac:dyDescent="0.2">
      <c r="A593" s="186"/>
      <c r="C593" s="205" t="e">
        <f>C592+F592+G592</f>
        <v>#VALUE!</v>
      </c>
      <c r="D593" s="76"/>
      <c r="E593" s="76"/>
    </row>
    <row r="594" spans="1:5" x14ac:dyDescent="0.2">
      <c r="D594" s="183"/>
    </row>
    <row r="595" spans="1:5" ht="15.75" x14ac:dyDescent="0.25">
      <c r="A595" s="177" t="s">
        <v>936</v>
      </c>
      <c r="C595" s="76"/>
      <c r="D595" s="183"/>
      <c r="E595" s="76"/>
    </row>
    <row r="596" spans="1:5" x14ac:dyDescent="0.2">
      <c r="A596" s="186" t="s">
        <v>9</v>
      </c>
      <c r="C596" s="76" t="e">
        <f>SUM(C571:C595)</f>
        <v>#VALUE!</v>
      </c>
      <c r="D596" s="76"/>
      <c r="E596" s="76"/>
    </row>
    <row r="597" spans="1:5" x14ac:dyDescent="0.2">
      <c r="A597" s="186"/>
      <c r="C597" s="76" t="e">
        <f>C596+F596+G596</f>
        <v>#VALUE!</v>
      </c>
      <c r="D597" s="76"/>
      <c r="E597" s="76"/>
    </row>
    <row r="598" spans="1:5" x14ac:dyDescent="0.2">
      <c r="A598" s="186"/>
      <c r="C598" s="76"/>
      <c r="D598" s="76"/>
      <c r="E598" s="76"/>
    </row>
    <row r="599" spans="1:5" ht="15.75" x14ac:dyDescent="0.25">
      <c r="A599" s="191" t="s">
        <v>937</v>
      </c>
      <c r="B599" s="240"/>
      <c r="C599" s="76"/>
      <c r="D599" s="76"/>
      <c r="E599" s="76"/>
    </row>
    <row r="600" spans="1:5" x14ac:dyDescent="0.2">
      <c r="A600" s="186" t="s">
        <v>9</v>
      </c>
      <c r="B600" s="240"/>
      <c r="C600" s="185" t="e">
        <f>SUM(C594:C599)</f>
        <v>#VALUE!</v>
      </c>
      <c r="D600" s="76"/>
      <c r="E600" s="76"/>
    </row>
    <row r="601" spans="1:5" x14ac:dyDescent="0.2">
      <c r="A601" s="186"/>
      <c r="C601" s="76" t="e">
        <f>SUM(C600+F600+G600+D600)</f>
        <v>#VALUE!</v>
      </c>
      <c r="D601" s="179"/>
      <c r="E601" s="179" t="s">
        <v>27</v>
      </c>
    </row>
    <row r="602" spans="1:5" x14ac:dyDescent="0.2">
      <c r="A602" s="75"/>
      <c r="D602" s="76"/>
      <c r="E602" s="76"/>
    </row>
    <row r="603" spans="1:5" ht="15.75" x14ac:dyDescent="0.25">
      <c r="A603" s="191" t="s">
        <v>938</v>
      </c>
      <c r="C603" s="76"/>
      <c r="D603" s="76"/>
      <c r="E603" s="76"/>
    </row>
    <row r="604" spans="1:5" x14ac:dyDescent="0.2">
      <c r="A604" s="186"/>
      <c r="C604" s="76" t="s">
        <v>27</v>
      </c>
      <c r="D604" s="76"/>
      <c r="E604" s="76"/>
    </row>
    <row r="605" spans="1:5" x14ac:dyDescent="0.2">
      <c r="A605" s="186"/>
      <c r="C605" s="76"/>
      <c r="D605" s="76"/>
      <c r="E605" s="76"/>
    </row>
    <row r="606" spans="1:5" x14ac:dyDescent="0.2">
      <c r="A606" s="186" t="s">
        <v>9</v>
      </c>
      <c r="C606" s="185">
        <f>SUM(C604:C605)</f>
        <v>0</v>
      </c>
      <c r="D606" s="185"/>
      <c r="E606" s="76"/>
    </row>
    <row r="607" spans="1:5" x14ac:dyDescent="0.2">
      <c r="A607" s="186"/>
      <c r="C607" s="76"/>
      <c r="D607" s="76"/>
      <c r="E607" s="179" t="s">
        <v>27</v>
      </c>
    </row>
    <row r="608" spans="1:5" ht="15.75" x14ac:dyDescent="0.25">
      <c r="A608" s="177" t="s">
        <v>939</v>
      </c>
      <c r="C608" s="76" t="s">
        <v>27</v>
      </c>
      <c r="D608" s="76"/>
      <c r="E608" s="76"/>
    </row>
    <row r="609" spans="1:5" x14ac:dyDescent="0.2">
      <c r="A609" s="75"/>
      <c r="C609" s="76"/>
      <c r="D609" s="76"/>
      <c r="E609" s="76"/>
    </row>
    <row r="610" spans="1:5" x14ac:dyDescent="0.2">
      <c r="A610" s="186" t="s">
        <v>9</v>
      </c>
      <c r="C610" s="76" t="e">
        <f>SUM(C593:C609)</f>
        <v>#VALUE!</v>
      </c>
      <c r="E610" s="76" t="s">
        <v>1563</v>
      </c>
    </row>
    <row r="611" spans="1:5" x14ac:dyDescent="0.2">
      <c r="A611" s="186"/>
      <c r="C611" s="76"/>
      <c r="D611" s="182">
        <v>1500000</v>
      </c>
      <c r="E611" s="76" t="s">
        <v>27</v>
      </c>
    </row>
    <row r="612" spans="1:5" ht="15.75" x14ac:dyDescent="0.25">
      <c r="A612" s="191" t="s">
        <v>940</v>
      </c>
      <c r="C612" s="76"/>
      <c r="E612" s="76"/>
    </row>
    <row r="613" spans="1:5" x14ac:dyDescent="0.2">
      <c r="A613" s="186"/>
      <c r="C613" s="76"/>
      <c r="E613" s="76"/>
    </row>
    <row r="614" spans="1:5" x14ac:dyDescent="0.2">
      <c r="A614" s="186"/>
      <c r="C614" s="76"/>
      <c r="E614" s="76"/>
    </row>
    <row r="615" spans="1:5" ht="15.75" x14ac:dyDescent="0.25">
      <c r="A615" s="177" t="s">
        <v>941</v>
      </c>
      <c r="C615" s="76"/>
      <c r="E615" s="76"/>
    </row>
    <row r="616" spans="1:5" x14ac:dyDescent="0.2">
      <c r="A616" s="186" t="s">
        <v>9</v>
      </c>
      <c r="C616" s="179">
        <f>SUM(C611:C615)</f>
        <v>0</v>
      </c>
      <c r="D616" s="179">
        <f>SUM(D611:D615)</f>
        <v>1500000</v>
      </c>
      <c r="E616" s="179" t="s">
        <v>27</v>
      </c>
    </row>
    <row r="617" spans="1:5" x14ac:dyDescent="0.2">
      <c r="A617" s="186"/>
      <c r="C617" s="76" t="e">
        <f>C601+F601+F607+C607+C616+F616+D616</f>
        <v>#VALUE!</v>
      </c>
      <c r="D617" s="76"/>
      <c r="E617" s="76"/>
    </row>
    <row r="618" spans="1:5" x14ac:dyDescent="0.2">
      <c r="A618" s="186"/>
      <c r="C618" s="76"/>
      <c r="D618" s="76"/>
      <c r="E618" s="76"/>
    </row>
    <row r="619" spans="1:5" ht="16.5" thickBot="1" x14ac:dyDescent="0.3">
      <c r="A619" s="224" t="s">
        <v>26</v>
      </c>
      <c r="C619" s="321" t="e">
        <f>C616+C607+C601+C581+C575+C565+C536+C501+C495+C484+C476+C466+C428+C421+C414+C408+C402+C396+C389+C380+C375+C369+C360+C352+C342+C329+C322+C311+C304+C298+C291+C277+C259+C239+C212+C202+C198+C165+C160+C119+C110+C105+C91+C68+C62+C52+C38+C32+C27+C10+C44+C115+C127+C75</f>
        <v>#VALUE!</v>
      </c>
      <c r="D619" s="321">
        <f>D616+D607+D601+D581+D575+D565+D536+D501+D495+D484+D476+D466+D428+D421+D414+D408+D402+D396+D389+D380+D375+D369+D360+D352+D342+D329+D322+D311+D304+D298+D291+D277+D259+D239+D212+D202+D198+D165+D160+D119+D110+D105+D91+D68+D62+D52+D38+D32+D27+D10+D44+D115+D127+D75</f>
        <v>8350000</v>
      </c>
      <c r="E619" s="320" t="s">
        <v>27</v>
      </c>
    </row>
    <row r="620" spans="1:5" ht="15.75" thickTop="1" x14ac:dyDescent="0.2">
      <c r="A620" s="245" t="s">
        <v>1530</v>
      </c>
      <c r="C620" s="76" t="e">
        <f>C619+F619+G619+D619</f>
        <v>#VALUE!</v>
      </c>
      <c r="D620" s="76"/>
      <c r="E620" s="76"/>
    </row>
    <row r="624" spans="1:5" x14ac:dyDescent="0.2">
      <c r="B624" s="243"/>
    </row>
    <row r="626" spans="4:4" x14ac:dyDescent="0.2">
      <c r="D626" s="3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4"/>
  <sheetViews>
    <sheetView view="pageBreakPreview" zoomScale="60" zoomScaleNormal="73" workbookViewId="0">
      <pane ySplit="1" topLeftCell="A458" activePane="bottomLeft" state="frozen"/>
      <selection activeCell="B1" sqref="B1"/>
      <selection pane="bottomLeft" activeCell="G641" sqref="G641"/>
    </sheetView>
  </sheetViews>
  <sheetFormatPr defaultColWidth="9.140625" defaultRowHeight="15" x14ac:dyDescent="0.2"/>
  <cols>
    <col min="1" max="1" width="8.140625" style="228" bestFit="1" customWidth="1"/>
    <col min="2" max="2" width="61.5703125" style="168" customWidth="1"/>
    <col min="3" max="3" width="20" style="172" customWidth="1"/>
    <col min="4" max="4" width="18.5703125" style="213" customWidth="1"/>
    <col min="5" max="5" width="16.7109375" style="182" customWidth="1"/>
    <col min="6" max="6" width="21.85546875" style="168" customWidth="1"/>
    <col min="7" max="7" width="20.85546875" style="182" customWidth="1"/>
    <col min="8" max="8" width="16.5703125" style="182" bestFit="1" customWidth="1"/>
    <col min="9" max="9" width="16.5703125" style="293" customWidth="1"/>
    <col min="10" max="10" width="17.85546875" style="293" customWidth="1"/>
    <col min="11" max="11" width="18.28515625" style="293" bestFit="1" customWidth="1"/>
    <col min="12" max="12" width="17.5703125" style="293" customWidth="1"/>
    <col min="13" max="13" width="18.7109375" style="293" customWidth="1"/>
    <col min="14" max="14" width="18.42578125" style="293" customWidth="1"/>
    <col min="15" max="15" width="20.42578125" style="250" hidden="1" customWidth="1"/>
    <col min="16" max="16" width="22.42578125" style="172" hidden="1" customWidth="1"/>
    <col min="17" max="17" width="26" style="168" hidden="1" customWidth="1"/>
    <col min="18" max="18" width="14.42578125" style="168" hidden="1" customWidth="1"/>
    <col min="19" max="19" width="18.42578125" style="168" hidden="1" customWidth="1"/>
    <col min="20" max="20" width="9.140625" style="168"/>
    <col min="21" max="21" width="18" style="168" customWidth="1"/>
    <col min="22" max="16384" width="9.140625" style="168"/>
  </cols>
  <sheetData>
    <row r="1" spans="1:19" ht="15.75" x14ac:dyDescent="0.25">
      <c r="A1" s="432" t="s">
        <v>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4"/>
      <c r="O1" s="248" t="s">
        <v>78</v>
      </c>
      <c r="P1" s="255" t="s">
        <v>556</v>
      </c>
      <c r="Q1" s="165" t="s">
        <v>558</v>
      </c>
    </row>
    <row r="2" spans="1:19" ht="16.5" thickBot="1" x14ac:dyDescent="0.3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7"/>
      <c r="O2" s="249" t="s">
        <v>79</v>
      </c>
      <c r="P2" s="256" t="s">
        <v>557</v>
      </c>
      <c r="Q2" s="246" t="s">
        <v>557</v>
      </c>
      <c r="R2" s="168" t="s">
        <v>556</v>
      </c>
      <c r="S2" s="168" t="s">
        <v>1714</v>
      </c>
    </row>
    <row r="3" spans="1:19" x14ac:dyDescent="0.2">
      <c r="A3" s="294"/>
      <c r="B3" s="75"/>
      <c r="C3" s="166" t="s">
        <v>6</v>
      </c>
      <c r="D3" s="438" t="s">
        <v>1345</v>
      </c>
      <c r="E3" s="438"/>
      <c r="F3" s="438"/>
      <c r="G3" s="438"/>
      <c r="H3" s="167"/>
      <c r="I3" s="439" t="s">
        <v>1618</v>
      </c>
      <c r="J3" s="439"/>
      <c r="K3" s="439"/>
      <c r="L3" s="439" t="s">
        <v>1711</v>
      </c>
      <c r="M3" s="439"/>
      <c r="N3" s="440"/>
    </row>
    <row r="4" spans="1:19" x14ac:dyDescent="0.2">
      <c r="A4" s="208"/>
      <c r="B4" s="167"/>
      <c r="C4" s="170" t="s">
        <v>7</v>
      </c>
      <c r="D4" s="403" t="s">
        <v>0</v>
      </c>
      <c r="E4" s="171" t="s">
        <v>513</v>
      </c>
      <c r="F4" s="167" t="s">
        <v>3</v>
      </c>
      <c r="G4" s="171"/>
      <c r="H4" s="171" t="s">
        <v>478</v>
      </c>
      <c r="I4" s="411" t="s">
        <v>0</v>
      </c>
      <c r="J4" s="411" t="s">
        <v>3</v>
      </c>
      <c r="K4" s="411"/>
      <c r="L4" s="411" t="s">
        <v>0</v>
      </c>
      <c r="M4" s="411" t="s">
        <v>3</v>
      </c>
      <c r="N4" s="411"/>
    </row>
    <row r="5" spans="1:19" x14ac:dyDescent="0.2">
      <c r="A5" s="208"/>
      <c r="B5" s="167"/>
      <c r="C5" s="172" t="s">
        <v>1533</v>
      </c>
      <c r="D5" s="403" t="s">
        <v>1</v>
      </c>
      <c r="E5" s="171" t="s">
        <v>514</v>
      </c>
      <c r="F5" s="167" t="s">
        <v>4</v>
      </c>
      <c r="G5" s="171" t="s">
        <v>2</v>
      </c>
      <c r="H5" s="171" t="s">
        <v>2</v>
      </c>
      <c r="I5" s="411" t="s">
        <v>1</v>
      </c>
      <c r="J5" s="411" t="s">
        <v>4</v>
      </c>
      <c r="K5" s="411" t="s">
        <v>2</v>
      </c>
      <c r="L5" s="411" t="s">
        <v>1</v>
      </c>
      <c r="M5" s="411" t="s">
        <v>4</v>
      </c>
      <c r="N5" s="411" t="s">
        <v>2</v>
      </c>
    </row>
    <row r="6" spans="1:19" x14ac:dyDescent="0.2">
      <c r="A6" s="295"/>
      <c r="B6" s="173"/>
      <c r="C6" s="174" t="s">
        <v>1534</v>
      </c>
      <c r="D6" s="404" t="s">
        <v>2</v>
      </c>
      <c r="E6" s="175" t="s">
        <v>2</v>
      </c>
      <c r="F6" s="173"/>
      <c r="G6" s="175"/>
      <c r="H6" s="175"/>
      <c r="I6" s="412" t="s">
        <v>2</v>
      </c>
      <c r="J6" s="412"/>
      <c r="K6" s="412"/>
      <c r="L6" s="412" t="s">
        <v>2</v>
      </c>
      <c r="M6" s="412"/>
      <c r="N6" s="412"/>
    </row>
    <row r="7" spans="1:19" ht="15.75" x14ac:dyDescent="0.25">
      <c r="A7" s="297">
        <v>1</v>
      </c>
      <c r="B7" s="177" t="s">
        <v>763</v>
      </c>
      <c r="C7" s="178"/>
      <c r="D7" s="227"/>
      <c r="E7" s="76"/>
      <c r="F7" s="75"/>
      <c r="G7" s="76"/>
      <c r="H7" s="76"/>
      <c r="I7" s="186"/>
      <c r="J7" s="186"/>
      <c r="K7" s="186"/>
      <c r="M7" s="186"/>
      <c r="N7" s="186"/>
    </row>
    <row r="8" spans="1:19" x14ac:dyDescent="0.2">
      <c r="A8" s="208">
        <v>1.1000000000000001</v>
      </c>
      <c r="M8" s="205"/>
      <c r="N8" s="205"/>
    </row>
    <row r="9" spans="1:19" x14ac:dyDescent="0.2">
      <c r="A9" s="208"/>
      <c r="B9" s="75"/>
      <c r="C9" s="184" t="s">
        <v>27</v>
      </c>
      <c r="D9" s="226"/>
      <c r="E9" s="185"/>
      <c r="F9" s="185"/>
      <c r="G9" s="185"/>
      <c r="H9" s="185"/>
      <c r="I9" s="226"/>
      <c r="J9" s="226"/>
      <c r="K9" s="226"/>
      <c r="L9" s="226"/>
      <c r="M9" s="226"/>
      <c r="N9" s="226"/>
    </row>
    <row r="10" spans="1:19" x14ac:dyDescent="0.2">
      <c r="A10" s="208"/>
      <c r="B10" s="186" t="s">
        <v>9</v>
      </c>
      <c r="C10" s="184"/>
      <c r="D10" s="205">
        <f>SUM(D8:D9)</f>
        <v>0</v>
      </c>
      <c r="E10" s="187"/>
      <c r="F10" s="187" t="s">
        <v>27</v>
      </c>
      <c r="G10" s="76">
        <f>SUM(G8:G9)</f>
        <v>0</v>
      </c>
      <c r="H10" s="76">
        <f>SUM(H8:H9)</f>
        <v>0</v>
      </c>
      <c r="I10" s="205">
        <f>SUM(I8:I9)</f>
        <v>0</v>
      </c>
      <c r="J10" s="279" t="s">
        <v>41</v>
      </c>
      <c r="K10" s="279">
        <f>SUM(K7:K9)</f>
        <v>0</v>
      </c>
      <c r="L10" s="279">
        <f>SUM(L8:L9)</f>
        <v>0</v>
      </c>
      <c r="M10" s="279" t="s">
        <v>27</v>
      </c>
      <c r="N10" s="279">
        <f>SUM(N7:N9)</f>
        <v>0</v>
      </c>
      <c r="P10" s="178">
        <f ca="1">SUM(P10:P10)</f>
        <v>0</v>
      </c>
      <c r="Q10" s="188">
        <f ca="1">SUM(Q10:Q10)</f>
        <v>0</v>
      </c>
    </row>
    <row r="11" spans="1:19" x14ac:dyDescent="0.2">
      <c r="A11" s="208"/>
      <c r="B11" s="75"/>
      <c r="C11" s="184"/>
      <c r="D11" s="205"/>
      <c r="E11" s="76"/>
      <c r="F11" s="76"/>
      <c r="G11" s="76"/>
      <c r="H11" s="76"/>
      <c r="I11" s="205"/>
      <c r="J11" s="205"/>
      <c r="K11" s="205"/>
      <c r="L11" s="205"/>
      <c r="M11" s="205"/>
      <c r="N11" s="205"/>
    </row>
    <row r="12" spans="1:19" ht="15.75" x14ac:dyDescent="0.25">
      <c r="A12" s="297">
        <v>2</v>
      </c>
      <c r="B12" s="177" t="s">
        <v>762</v>
      </c>
      <c r="D12" s="205"/>
      <c r="E12" s="76"/>
      <c r="F12" s="76"/>
      <c r="G12" s="76"/>
      <c r="H12" s="76"/>
      <c r="I12" s="205"/>
      <c r="J12" s="205"/>
      <c r="K12" s="205"/>
      <c r="L12" s="205"/>
      <c r="M12" s="205"/>
      <c r="N12" s="205"/>
    </row>
    <row r="13" spans="1:19" x14ac:dyDescent="0.2">
      <c r="A13" s="208">
        <v>2.1</v>
      </c>
      <c r="B13" s="181" t="s">
        <v>27</v>
      </c>
      <c r="C13" s="172" t="s">
        <v>27</v>
      </c>
      <c r="D13" s="241">
        <v>0</v>
      </c>
      <c r="E13" s="183"/>
      <c r="F13" s="76"/>
      <c r="G13" s="76"/>
      <c r="H13" s="76">
        <v>0</v>
      </c>
      <c r="I13" s="205"/>
      <c r="J13" s="205"/>
      <c r="K13" s="205"/>
      <c r="L13" s="205"/>
      <c r="M13" s="205"/>
      <c r="N13" s="205"/>
    </row>
    <row r="14" spans="1:19" x14ac:dyDescent="0.2">
      <c r="A14" s="208"/>
      <c r="B14" s="181"/>
      <c r="D14" s="241"/>
      <c r="E14" s="183"/>
      <c r="F14" s="76"/>
      <c r="G14" s="76"/>
      <c r="H14" s="76"/>
      <c r="I14" s="205"/>
      <c r="J14" s="205"/>
      <c r="K14" s="205"/>
      <c r="L14" s="205"/>
      <c r="M14" s="205"/>
      <c r="N14" s="205"/>
    </row>
    <row r="15" spans="1:19" x14ac:dyDescent="0.2">
      <c r="A15" s="208">
        <v>2.2000000000000002</v>
      </c>
      <c r="B15" s="215" t="s">
        <v>1244</v>
      </c>
      <c r="D15" s="241"/>
      <c r="E15" s="183"/>
      <c r="F15" s="76"/>
      <c r="G15" s="76"/>
      <c r="H15" s="76"/>
      <c r="I15" s="205"/>
      <c r="J15" s="205"/>
      <c r="K15" s="205"/>
      <c r="L15" s="205"/>
      <c r="M15" s="205"/>
      <c r="N15" s="205"/>
    </row>
    <row r="16" spans="1:19" x14ac:dyDescent="0.2">
      <c r="A16" s="194" t="s">
        <v>1245</v>
      </c>
      <c r="B16" s="181" t="s">
        <v>27</v>
      </c>
      <c r="C16" s="172" t="s">
        <v>27</v>
      </c>
      <c r="D16" s="241">
        <v>0</v>
      </c>
      <c r="E16" s="183"/>
      <c r="F16" s="76"/>
      <c r="G16" s="76"/>
      <c r="H16" s="76"/>
      <c r="I16" s="205"/>
      <c r="J16" s="205"/>
      <c r="K16" s="205"/>
      <c r="L16" s="205"/>
      <c r="M16" s="205"/>
      <c r="N16" s="205"/>
    </row>
    <row r="17" spans="1:17" x14ac:dyDescent="0.2">
      <c r="A17" s="208"/>
      <c r="B17" s="181"/>
      <c r="D17" s="241"/>
      <c r="E17" s="183"/>
      <c r="F17" s="76"/>
      <c r="G17" s="76"/>
      <c r="H17" s="76"/>
      <c r="I17" s="205"/>
      <c r="J17" s="205"/>
      <c r="K17" s="205"/>
      <c r="L17" s="205"/>
      <c r="M17" s="205"/>
      <c r="N17" s="205"/>
    </row>
    <row r="18" spans="1:17" x14ac:dyDescent="0.2">
      <c r="A18" s="208">
        <v>2.2999999999999998</v>
      </c>
      <c r="B18" s="215" t="s">
        <v>1247</v>
      </c>
      <c r="D18" s="241"/>
      <c r="E18" s="183"/>
      <c r="F18" s="76"/>
      <c r="G18" s="76"/>
      <c r="H18" s="76"/>
      <c r="I18" s="205"/>
      <c r="J18" s="205"/>
      <c r="K18" s="205"/>
      <c r="L18" s="205"/>
      <c r="M18" s="205"/>
      <c r="N18" s="205"/>
    </row>
    <row r="19" spans="1:17" x14ac:dyDescent="0.2">
      <c r="A19" s="208"/>
      <c r="B19" s="181" t="s">
        <v>27</v>
      </c>
      <c r="C19" s="172" t="s">
        <v>27</v>
      </c>
      <c r="D19" s="241">
        <v>0</v>
      </c>
      <c r="E19" s="183"/>
      <c r="F19" s="76"/>
      <c r="G19" s="76"/>
      <c r="H19" s="76"/>
      <c r="I19" s="205"/>
      <c r="J19" s="205"/>
      <c r="K19" s="205"/>
      <c r="L19" s="205"/>
      <c r="M19" s="205"/>
      <c r="N19" s="205"/>
    </row>
    <row r="20" spans="1:17" x14ac:dyDescent="0.2">
      <c r="A20" s="208"/>
      <c r="B20" s="181"/>
      <c r="D20" s="241"/>
      <c r="E20" s="183"/>
      <c r="F20" s="76"/>
      <c r="G20" s="76"/>
      <c r="H20" s="76"/>
      <c r="I20" s="205"/>
      <c r="J20" s="205"/>
      <c r="K20" s="205"/>
      <c r="L20" s="205"/>
      <c r="M20" s="205"/>
      <c r="N20" s="205"/>
    </row>
    <row r="21" spans="1:17" x14ac:dyDescent="0.2">
      <c r="A21" s="208">
        <v>2.4</v>
      </c>
      <c r="B21" s="215" t="s">
        <v>1248</v>
      </c>
      <c r="D21" s="241"/>
      <c r="E21" s="183"/>
      <c r="F21" s="76"/>
      <c r="G21" s="76"/>
      <c r="H21" s="76"/>
      <c r="I21" s="205"/>
      <c r="J21" s="205"/>
      <c r="K21" s="205"/>
      <c r="L21" s="205"/>
      <c r="M21" s="205"/>
      <c r="N21" s="205"/>
    </row>
    <row r="22" spans="1:17" x14ac:dyDescent="0.2">
      <c r="A22" s="194" t="s">
        <v>1249</v>
      </c>
      <c r="B22" s="181" t="s">
        <v>27</v>
      </c>
      <c r="C22" s="172" t="s">
        <v>27</v>
      </c>
      <c r="D22" s="241">
        <v>0</v>
      </c>
      <c r="E22" s="183"/>
      <c r="F22" s="76"/>
      <c r="G22" s="76"/>
      <c r="H22" s="76"/>
      <c r="I22" s="205"/>
      <c r="J22" s="205"/>
      <c r="K22" s="205"/>
      <c r="L22" s="205"/>
      <c r="M22" s="205"/>
      <c r="N22" s="205"/>
    </row>
    <row r="23" spans="1:17" x14ac:dyDescent="0.2">
      <c r="A23" s="208"/>
      <c r="B23" s="181"/>
      <c r="D23" s="241"/>
      <c r="E23" s="183"/>
      <c r="F23" s="76"/>
      <c r="G23" s="76"/>
      <c r="H23" s="76"/>
      <c r="I23" s="205"/>
      <c r="J23" s="205"/>
      <c r="K23" s="205"/>
      <c r="L23" s="205"/>
      <c r="M23" s="205"/>
      <c r="N23" s="205"/>
    </row>
    <row r="24" spans="1:17" x14ac:dyDescent="0.2">
      <c r="A24" s="208">
        <v>2.5</v>
      </c>
      <c r="B24" s="215" t="s">
        <v>1250</v>
      </c>
      <c r="D24" s="241"/>
      <c r="E24" s="183"/>
      <c r="F24" s="76"/>
      <c r="G24" s="76"/>
      <c r="H24" s="76"/>
      <c r="I24" s="205"/>
      <c r="J24" s="205"/>
      <c r="K24" s="205"/>
      <c r="L24" s="205"/>
      <c r="M24" s="205"/>
      <c r="N24" s="205"/>
    </row>
    <row r="25" spans="1:17" x14ac:dyDescent="0.2">
      <c r="A25" s="194" t="s">
        <v>1251</v>
      </c>
      <c r="B25" s="181" t="s">
        <v>27</v>
      </c>
      <c r="C25" s="172" t="s">
        <v>27</v>
      </c>
      <c r="D25" s="241">
        <v>0</v>
      </c>
      <c r="E25" s="183"/>
      <c r="F25" s="76"/>
      <c r="G25" s="76"/>
      <c r="H25" s="76"/>
      <c r="I25" s="205"/>
      <c r="J25" s="205"/>
      <c r="K25" s="205"/>
      <c r="L25" s="205"/>
      <c r="M25" s="205"/>
      <c r="N25" s="205"/>
    </row>
    <row r="26" spans="1:17" x14ac:dyDescent="0.2">
      <c r="A26" s="208"/>
      <c r="B26" s="181"/>
      <c r="D26" s="241"/>
      <c r="E26" s="183"/>
      <c r="F26" s="76"/>
      <c r="G26" s="76"/>
      <c r="H26" s="76"/>
      <c r="I26" s="205"/>
      <c r="J26" s="205"/>
      <c r="K26" s="205"/>
      <c r="L26" s="205"/>
      <c r="M26" s="205"/>
      <c r="N26" s="205"/>
    </row>
    <row r="27" spans="1:17" x14ac:dyDescent="0.2">
      <c r="A27" s="208"/>
      <c r="B27" s="186" t="s">
        <v>9</v>
      </c>
      <c r="D27" s="227">
        <f>SUM(D13:D25)</f>
        <v>0</v>
      </c>
      <c r="E27" s="179"/>
      <c r="F27" s="179">
        <f t="shared" ref="F27:N27" si="0">SUM(F13:F13)</f>
        <v>0</v>
      </c>
      <c r="G27" s="179">
        <f t="shared" si="0"/>
        <v>0</v>
      </c>
      <c r="H27" s="179">
        <f>SUM(H13:H13)</f>
        <v>0</v>
      </c>
      <c r="I27" s="227">
        <f t="shared" si="0"/>
        <v>0</v>
      </c>
      <c r="J27" s="227">
        <f t="shared" si="0"/>
        <v>0</v>
      </c>
      <c r="K27" s="227">
        <f t="shared" si="0"/>
        <v>0</v>
      </c>
      <c r="L27" s="227">
        <f t="shared" si="0"/>
        <v>0</v>
      </c>
      <c r="M27" s="227">
        <f t="shared" si="0"/>
        <v>0</v>
      </c>
      <c r="N27" s="227">
        <f t="shared" si="0"/>
        <v>0</v>
      </c>
      <c r="O27" s="190"/>
      <c r="P27" s="178">
        <f ca="1">SUM(P27:P27)</f>
        <v>0</v>
      </c>
      <c r="Q27" s="188">
        <f ca="1">SUM(Q27:Q27)</f>
        <v>0</v>
      </c>
    </row>
    <row r="28" spans="1:17" x14ac:dyDescent="0.2">
      <c r="A28" s="208"/>
      <c r="B28" s="75"/>
      <c r="D28" s="205"/>
      <c r="E28" s="76"/>
      <c r="F28" s="76"/>
      <c r="G28" s="76"/>
      <c r="H28" s="76"/>
      <c r="I28" s="205"/>
      <c r="J28" s="205"/>
      <c r="K28" s="205"/>
      <c r="L28" s="205"/>
      <c r="M28" s="205"/>
      <c r="N28" s="205"/>
    </row>
    <row r="29" spans="1:17" ht="15.75" x14ac:dyDescent="0.25">
      <c r="A29" s="297">
        <v>3</v>
      </c>
      <c r="B29" s="177" t="s">
        <v>761</v>
      </c>
      <c r="D29" s="205"/>
      <c r="E29" s="76"/>
      <c r="F29" s="76"/>
      <c r="G29" s="76"/>
      <c r="H29" s="76"/>
      <c r="I29" s="205"/>
      <c r="J29" s="205"/>
      <c r="K29" s="205"/>
      <c r="L29" s="205"/>
      <c r="M29" s="205"/>
      <c r="N29" s="205"/>
    </row>
    <row r="30" spans="1:17" x14ac:dyDescent="0.2">
      <c r="A30" s="208"/>
      <c r="B30" s="181"/>
      <c r="D30" s="241" t="s">
        <v>27</v>
      </c>
      <c r="E30" s="183"/>
      <c r="F30" s="76"/>
      <c r="G30" s="76"/>
      <c r="H30" s="76"/>
      <c r="I30" s="205" t="s">
        <v>27</v>
      </c>
      <c r="J30" s="205"/>
      <c r="K30" s="205"/>
      <c r="L30" s="205" t="s">
        <v>27</v>
      </c>
      <c r="M30" s="205"/>
      <c r="N30" s="205"/>
    </row>
    <row r="31" spans="1:17" x14ac:dyDescent="0.2">
      <c r="A31" s="208"/>
      <c r="B31" s="75"/>
      <c r="D31" s="226"/>
      <c r="E31" s="185"/>
      <c r="F31" s="185"/>
      <c r="G31" s="185"/>
      <c r="H31" s="185"/>
      <c r="I31" s="226"/>
      <c r="J31" s="226"/>
      <c r="K31" s="226"/>
      <c r="L31" s="226"/>
      <c r="M31" s="226"/>
      <c r="N31" s="226"/>
      <c r="Q31" s="75"/>
    </row>
    <row r="32" spans="1:17" x14ac:dyDescent="0.2">
      <c r="A32" s="208"/>
      <c r="B32" s="186" t="s">
        <v>9</v>
      </c>
      <c r="D32" s="205">
        <f t="shared" ref="D32:N32" si="1">SUM(D30:D30)</f>
        <v>0</v>
      </c>
      <c r="E32" s="76"/>
      <c r="F32" s="76">
        <f t="shared" si="1"/>
        <v>0</v>
      </c>
      <c r="G32" s="76">
        <f t="shared" si="1"/>
        <v>0</v>
      </c>
      <c r="H32" s="76"/>
      <c r="I32" s="205">
        <f t="shared" si="1"/>
        <v>0</v>
      </c>
      <c r="J32" s="205">
        <f t="shared" si="1"/>
        <v>0</v>
      </c>
      <c r="K32" s="205">
        <f t="shared" si="1"/>
        <v>0</v>
      </c>
      <c r="L32" s="205">
        <f t="shared" si="1"/>
        <v>0</v>
      </c>
      <c r="M32" s="205">
        <f t="shared" si="1"/>
        <v>0</v>
      </c>
      <c r="N32" s="205">
        <f t="shared" si="1"/>
        <v>0</v>
      </c>
      <c r="P32" s="178">
        <f ca="1">SUM(P32:P32)</f>
        <v>0</v>
      </c>
      <c r="Q32" s="188">
        <f ca="1">SUM(Q32:Q32)</f>
        <v>0</v>
      </c>
    </row>
    <row r="33" spans="1:17" x14ac:dyDescent="0.2">
      <c r="A33" s="208"/>
      <c r="B33" s="186"/>
      <c r="D33" s="205"/>
      <c r="E33" s="76"/>
      <c r="F33" s="76"/>
      <c r="G33" s="76"/>
      <c r="H33" s="76"/>
      <c r="I33" s="205"/>
      <c r="J33" s="205"/>
      <c r="K33" s="205"/>
      <c r="L33" s="205"/>
      <c r="M33" s="205"/>
      <c r="N33" s="205"/>
    </row>
    <row r="34" spans="1:17" ht="15.75" x14ac:dyDescent="0.25">
      <c r="A34" s="297">
        <v>4</v>
      </c>
      <c r="B34" s="191" t="s">
        <v>760</v>
      </c>
      <c r="D34" s="205"/>
      <c r="E34" s="76"/>
      <c r="F34" s="76"/>
      <c r="G34" s="76"/>
      <c r="H34" s="76"/>
      <c r="I34" s="205"/>
      <c r="J34" s="205"/>
      <c r="K34" s="205"/>
      <c r="L34" s="205"/>
      <c r="M34" s="205"/>
      <c r="N34" s="205"/>
    </row>
    <row r="35" spans="1:17" x14ac:dyDescent="0.2">
      <c r="A35" s="208">
        <v>4.0999999999999996</v>
      </c>
      <c r="B35" s="186" t="s">
        <v>1532</v>
      </c>
      <c r="D35" s="205"/>
      <c r="E35" s="76"/>
      <c r="F35" s="76"/>
      <c r="G35" s="76"/>
      <c r="H35" s="76"/>
      <c r="I35" s="205"/>
      <c r="J35" s="205"/>
      <c r="K35" s="205"/>
      <c r="L35" s="205"/>
      <c r="M35" s="205"/>
      <c r="N35" s="205"/>
    </row>
    <row r="36" spans="1:17" x14ac:dyDescent="0.2">
      <c r="A36" s="208">
        <v>4.2</v>
      </c>
      <c r="B36" s="181" t="s">
        <v>1693</v>
      </c>
      <c r="C36" s="172" t="s">
        <v>1393</v>
      </c>
      <c r="F36" s="76"/>
      <c r="G36" s="76">
        <v>0</v>
      </c>
      <c r="H36" s="76"/>
      <c r="I36" s="241"/>
      <c r="J36" s="205"/>
      <c r="K36" s="205"/>
      <c r="L36" s="186"/>
      <c r="M36" s="205"/>
      <c r="N36" s="205"/>
    </row>
    <row r="37" spans="1:17" x14ac:dyDescent="0.2">
      <c r="A37" s="206"/>
      <c r="B37" s="186"/>
      <c r="D37" s="226"/>
      <c r="E37" s="185"/>
      <c r="F37" s="185"/>
      <c r="G37" s="185"/>
      <c r="H37" s="185"/>
      <c r="I37" s="226"/>
      <c r="J37" s="226"/>
      <c r="K37" s="226"/>
      <c r="L37" s="226"/>
      <c r="M37" s="226"/>
      <c r="N37" s="226"/>
    </row>
    <row r="38" spans="1:17" x14ac:dyDescent="0.2">
      <c r="B38" s="75" t="s">
        <v>9</v>
      </c>
      <c r="D38" s="205">
        <f>SUM(D35:D37)</f>
        <v>0</v>
      </c>
      <c r="E38" s="76"/>
      <c r="F38" s="76">
        <f>SUM(F37:F37)</f>
        <v>0</v>
      </c>
      <c r="G38" s="76">
        <f>SUM(G35:G37)</f>
        <v>0</v>
      </c>
      <c r="H38" s="76"/>
      <c r="I38" s="205">
        <f>SUM(I35:I37)</f>
        <v>0</v>
      </c>
      <c r="J38" s="205">
        <f>SUM(J37:J37)</f>
        <v>0</v>
      </c>
      <c r="K38" s="205">
        <f>SUM(K35:K37)</f>
        <v>0</v>
      </c>
      <c r="L38" s="205">
        <f>SUM(L35:L37)</f>
        <v>0</v>
      </c>
      <c r="M38" s="205">
        <f>SUM(M37:M37)</f>
        <v>0</v>
      </c>
      <c r="N38" s="205">
        <f>SUM(N35:N37)</f>
        <v>0</v>
      </c>
      <c r="P38" s="178">
        <f ca="1">SUM(P38:P38)</f>
        <v>0</v>
      </c>
      <c r="Q38" s="188">
        <f ca="1">SUM(Q38:Q38)</f>
        <v>0</v>
      </c>
    </row>
    <row r="39" spans="1:17" x14ac:dyDescent="0.2">
      <c r="A39" s="208"/>
      <c r="B39" s="75"/>
      <c r="D39" s="205">
        <f>D10+G10+D27+G27+D32+G32+D38+G38+H27+H10</f>
        <v>0</v>
      </c>
      <c r="E39" s="76"/>
      <c r="F39" s="76"/>
      <c r="G39" s="76"/>
      <c r="H39" s="76"/>
      <c r="I39" s="279">
        <f>I10+K10+I27+K27+I32+K32+I38+K38</f>
        <v>0</v>
      </c>
      <c r="J39" s="205"/>
      <c r="K39" s="205"/>
      <c r="L39" s="279">
        <f>L10+N10+L27+N27+L32+N32+L38+N38</f>
        <v>0</v>
      </c>
      <c r="M39" s="205"/>
      <c r="N39" s="205"/>
    </row>
    <row r="40" spans="1:17" ht="15.75" x14ac:dyDescent="0.25">
      <c r="A40" s="297">
        <v>5</v>
      </c>
      <c r="B40" s="177" t="s">
        <v>759</v>
      </c>
      <c r="D40" s="205"/>
      <c r="E40" s="76"/>
      <c r="F40" s="75"/>
      <c r="G40" s="76"/>
      <c r="H40" s="76"/>
      <c r="I40" s="186"/>
      <c r="J40" s="186"/>
      <c r="K40" s="186"/>
      <c r="L40" s="186"/>
      <c r="M40" s="186"/>
      <c r="N40" s="186"/>
    </row>
    <row r="41" spans="1:17" x14ac:dyDescent="0.2">
      <c r="B41" s="192" t="s">
        <v>42</v>
      </c>
      <c r="C41" s="172" t="s">
        <v>27</v>
      </c>
      <c r="D41" s="205" t="s">
        <v>27</v>
      </c>
      <c r="E41" s="76"/>
      <c r="F41" s="76"/>
      <c r="G41" s="76"/>
      <c r="H41" s="76"/>
      <c r="I41" s="205" t="s">
        <v>27</v>
      </c>
      <c r="J41" s="205"/>
      <c r="K41" s="205"/>
      <c r="L41" s="205"/>
      <c r="M41" s="205"/>
      <c r="N41" s="205"/>
    </row>
    <row r="42" spans="1:17" x14ac:dyDescent="0.2">
      <c r="A42" s="208">
        <v>5.0999999999999996</v>
      </c>
      <c r="B42" s="181" t="s">
        <v>1665</v>
      </c>
      <c r="C42" s="240" t="s">
        <v>439</v>
      </c>
      <c r="D42" s="205"/>
      <c r="E42" s="76"/>
      <c r="F42" s="76"/>
      <c r="G42" s="76"/>
      <c r="H42" s="76"/>
      <c r="I42" s="241" t="s">
        <v>27</v>
      </c>
      <c r="J42" s="205"/>
      <c r="K42" s="205"/>
      <c r="L42" s="205"/>
      <c r="M42" s="205"/>
      <c r="N42" s="205"/>
    </row>
    <row r="43" spans="1:17" x14ac:dyDescent="0.2">
      <c r="A43" s="208"/>
      <c r="B43" s="181"/>
      <c r="D43" s="226" t="s">
        <v>27</v>
      </c>
      <c r="E43" s="185"/>
      <c r="F43" s="185"/>
      <c r="G43" s="185"/>
      <c r="H43" s="185"/>
      <c r="I43" s="226"/>
      <c r="J43" s="226"/>
      <c r="K43" s="226"/>
      <c r="L43" s="226"/>
      <c r="M43" s="226"/>
      <c r="N43" s="226"/>
      <c r="Q43" s="75"/>
    </row>
    <row r="44" spans="1:17" x14ac:dyDescent="0.2">
      <c r="A44" s="208"/>
      <c r="B44" s="186" t="s">
        <v>9</v>
      </c>
      <c r="D44" s="205">
        <f>SUM(D41:D43)</f>
        <v>0</v>
      </c>
      <c r="E44" s="187"/>
      <c r="F44" s="187">
        <f t="shared" ref="F44:N44" si="2">SUM(F41:F42)</f>
        <v>0</v>
      </c>
      <c r="G44" s="187">
        <f t="shared" si="2"/>
        <v>0</v>
      </c>
      <c r="H44" s="187"/>
      <c r="I44" s="279">
        <f t="shared" si="2"/>
        <v>0</v>
      </c>
      <c r="J44" s="279">
        <f t="shared" si="2"/>
        <v>0</v>
      </c>
      <c r="K44" s="279">
        <f t="shared" si="2"/>
        <v>0</v>
      </c>
      <c r="L44" s="279">
        <f t="shared" si="2"/>
        <v>0</v>
      </c>
      <c r="M44" s="279">
        <f t="shared" si="2"/>
        <v>0</v>
      </c>
      <c r="N44" s="279">
        <f t="shared" si="2"/>
        <v>0</v>
      </c>
      <c r="P44" s="178">
        <f ca="1">SUM(P44:P45)</f>
        <v>0</v>
      </c>
      <c r="Q44" s="188">
        <f ca="1">SUM(Q44:Q44)</f>
        <v>0</v>
      </c>
    </row>
    <row r="45" spans="1:17" x14ac:dyDescent="0.2">
      <c r="A45" s="208"/>
      <c r="B45" s="186"/>
      <c r="D45" s="205"/>
      <c r="E45" s="76"/>
      <c r="F45" s="76"/>
      <c r="G45" s="76"/>
      <c r="H45" s="76"/>
      <c r="I45" s="205"/>
      <c r="J45" s="205"/>
      <c r="K45" s="205"/>
      <c r="L45" s="205"/>
      <c r="M45" s="205"/>
      <c r="N45" s="205"/>
    </row>
    <row r="46" spans="1:17" ht="15.75" x14ac:dyDescent="0.25">
      <c r="A46" s="194">
        <v>6.1</v>
      </c>
      <c r="B46" s="191" t="s">
        <v>731</v>
      </c>
      <c r="D46" s="205"/>
      <c r="E46" s="76"/>
      <c r="F46" s="76"/>
      <c r="G46" s="76"/>
      <c r="H46" s="76"/>
      <c r="I46" s="205"/>
      <c r="J46" s="205"/>
      <c r="K46" s="205"/>
      <c r="L46" s="205"/>
      <c r="M46" s="205"/>
      <c r="N46" s="205"/>
    </row>
    <row r="47" spans="1:17" x14ac:dyDescent="0.2">
      <c r="A47" s="194" t="s">
        <v>739</v>
      </c>
      <c r="B47" s="186" t="s">
        <v>1770</v>
      </c>
      <c r="C47" s="240" t="s">
        <v>240</v>
      </c>
      <c r="D47" s="205">
        <v>2000</v>
      </c>
      <c r="E47" s="76"/>
      <c r="F47" s="76"/>
      <c r="G47" s="76"/>
      <c r="H47" s="76"/>
      <c r="I47" s="205"/>
      <c r="J47" s="205"/>
      <c r="K47" s="205"/>
      <c r="L47" s="205">
        <v>0</v>
      </c>
      <c r="M47" s="205"/>
      <c r="N47" s="205"/>
    </row>
    <row r="48" spans="1:17" s="345" customFormat="1" x14ac:dyDescent="0.2">
      <c r="A48" s="340"/>
      <c r="B48" s="341"/>
      <c r="C48" s="342"/>
      <c r="D48" s="346"/>
      <c r="E48" s="343"/>
      <c r="F48" s="343"/>
      <c r="G48" s="343"/>
      <c r="H48" s="343"/>
      <c r="I48" s="346"/>
      <c r="J48" s="346"/>
      <c r="K48" s="346"/>
      <c r="L48" s="346"/>
      <c r="M48" s="346"/>
      <c r="N48" s="346"/>
      <c r="O48" s="344"/>
      <c r="P48" s="342"/>
    </row>
    <row r="49" spans="1:17" x14ac:dyDescent="0.2">
      <c r="A49" s="194"/>
      <c r="B49" s="181"/>
      <c r="D49" s="205"/>
      <c r="E49" s="76"/>
      <c r="F49" s="76"/>
      <c r="G49" s="76"/>
      <c r="H49" s="76"/>
      <c r="I49" s="205"/>
      <c r="J49" s="205"/>
      <c r="K49" s="205"/>
      <c r="L49" s="205"/>
      <c r="M49" s="205"/>
      <c r="N49" s="205"/>
    </row>
    <row r="50" spans="1:17" ht="15.75" x14ac:dyDescent="0.25">
      <c r="A50" s="194">
        <v>6.2</v>
      </c>
      <c r="B50" s="177" t="s">
        <v>746</v>
      </c>
      <c r="D50" s="205"/>
      <c r="E50" s="76"/>
      <c r="F50" s="76"/>
      <c r="G50" s="76"/>
      <c r="H50" s="76"/>
      <c r="I50" s="205"/>
      <c r="J50" s="205"/>
      <c r="K50" s="205"/>
      <c r="L50" s="205"/>
      <c r="M50" s="205"/>
      <c r="N50" s="205"/>
    </row>
    <row r="51" spans="1:17" x14ac:dyDescent="0.2">
      <c r="A51" s="208"/>
      <c r="B51" s="186"/>
      <c r="D51" s="226"/>
      <c r="E51" s="185"/>
      <c r="F51" s="185"/>
      <c r="G51" s="185"/>
      <c r="H51" s="185"/>
      <c r="I51" s="226"/>
      <c r="J51" s="226"/>
      <c r="K51" s="226"/>
      <c r="L51" s="226"/>
      <c r="M51" s="226"/>
      <c r="N51" s="226"/>
    </row>
    <row r="52" spans="1:17" x14ac:dyDescent="0.2">
      <c r="A52" s="208"/>
      <c r="B52" s="186" t="s">
        <v>9</v>
      </c>
      <c r="D52" s="205">
        <f>SUM(D47:D51)</f>
        <v>2000</v>
      </c>
      <c r="E52" s="187"/>
      <c r="F52" s="187" t="s">
        <v>27</v>
      </c>
      <c r="G52" s="187">
        <f>SUM(G47:G51)</f>
        <v>0</v>
      </c>
      <c r="H52" s="187"/>
      <c r="I52" s="279">
        <f>SUM(I47:I51)</f>
        <v>0</v>
      </c>
      <c r="J52" s="279" t="s">
        <v>27</v>
      </c>
      <c r="K52" s="279">
        <f>SUM(K47:K51)</f>
        <v>0</v>
      </c>
      <c r="L52" s="279">
        <f>SUM(L47:L51)</f>
        <v>0</v>
      </c>
      <c r="M52" s="279" t="s">
        <v>27</v>
      </c>
      <c r="N52" s="279">
        <f>SUM(N47:N51)</f>
        <v>0</v>
      </c>
      <c r="P52" s="178">
        <f ca="1">SUM(P47:P52)</f>
        <v>0</v>
      </c>
      <c r="Q52" s="188">
        <f ca="1">SUM(Q47:Q52)</f>
        <v>0</v>
      </c>
    </row>
    <row r="53" spans="1:17" x14ac:dyDescent="0.2">
      <c r="A53" s="208"/>
      <c r="B53" s="186"/>
      <c r="D53" s="205"/>
      <c r="E53" s="76"/>
      <c r="F53" s="76"/>
      <c r="G53" s="76"/>
      <c r="H53" s="76"/>
      <c r="I53" s="205"/>
      <c r="J53" s="205"/>
      <c r="K53" s="205"/>
      <c r="L53" s="205"/>
      <c r="M53" s="205"/>
      <c r="N53" s="205"/>
    </row>
    <row r="54" spans="1:17" x14ac:dyDescent="0.2">
      <c r="A54" s="208"/>
      <c r="B54" s="186"/>
      <c r="D54" s="205"/>
      <c r="E54" s="76"/>
      <c r="F54" s="76"/>
      <c r="G54" s="76"/>
      <c r="H54" s="76"/>
      <c r="I54" s="205"/>
      <c r="J54" s="205"/>
      <c r="K54" s="205"/>
      <c r="L54" s="205"/>
      <c r="M54" s="205"/>
      <c r="N54" s="205"/>
    </row>
    <row r="55" spans="1:17" ht="15.75" x14ac:dyDescent="0.25">
      <c r="A55" s="194" t="s">
        <v>1337</v>
      </c>
      <c r="B55" s="191" t="s">
        <v>764</v>
      </c>
      <c r="D55" s="205"/>
      <c r="E55" s="76"/>
      <c r="F55" s="76"/>
      <c r="G55" s="76"/>
      <c r="H55" s="76"/>
      <c r="I55" s="205"/>
      <c r="J55" s="205"/>
      <c r="K55" s="205"/>
      <c r="L55" s="205"/>
      <c r="M55" s="205"/>
      <c r="N55" s="205"/>
    </row>
    <row r="56" spans="1:17" x14ac:dyDescent="0.2">
      <c r="A56" s="194">
        <v>7.1</v>
      </c>
      <c r="B56" s="186" t="s">
        <v>1775</v>
      </c>
      <c r="C56" s="240" t="s">
        <v>240</v>
      </c>
      <c r="D56" s="205">
        <v>0</v>
      </c>
      <c r="E56" s="76"/>
      <c r="F56" s="76"/>
      <c r="G56" s="76"/>
      <c r="H56" s="76"/>
      <c r="I56" s="205"/>
      <c r="J56" s="205"/>
      <c r="K56" s="205"/>
      <c r="L56" s="205"/>
      <c r="M56" s="205"/>
      <c r="N56" s="205"/>
      <c r="P56" s="172">
        <v>30000</v>
      </c>
    </row>
    <row r="57" spans="1:17" x14ac:dyDescent="0.2">
      <c r="A57" s="194">
        <v>7.2</v>
      </c>
      <c r="B57" s="186" t="s">
        <v>1298</v>
      </c>
      <c r="C57" s="240" t="s">
        <v>240</v>
      </c>
      <c r="D57" s="205">
        <v>0</v>
      </c>
      <c r="E57" s="76"/>
      <c r="F57" s="76"/>
      <c r="G57" s="76"/>
      <c r="H57" s="76"/>
      <c r="I57" s="205"/>
      <c r="J57" s="205"/>
      <c r="K57" s="205"/>
      <c r="L57" s="205"/>
      <c r="M57" s="205"/>
      <c r="N57" s="205"/>
    </row>
    <row r="58" spans="1:17" x14ac:dyDescent="0.2">
      <c r="A58" s="194"/>
      <c r="B58" s="186"/>
      <c r="D58" s="205"/>
      <c r="E58" s="76"/>
      <c r="F58" s="76"/>
      <c r="G58" s="76"/>
      <c r="H58" s="76"/>
      <c r="I58" s="205"/>
      <c r="J58" s="205"/>
      <c r="K58" s="205"/>
      <c r="L58" s="205"/>
      <c r="M58" s="205"/>
      <c r="N58" s="205"/>
    </row>
    <row r="59" spans="1:17" ht="15.75" x14ac:dyDescent="0.25">
      <c r="A59" s="194" t="s">
        <v>1338</v>
      </c>
      <c r="B59" s="191" t="s">
        <v>906</v>
      </c>
      <c r="D59" s="205"/>
      <c r="E59" s="76"/>
      <c r="F59" s="76"/>
      <c r="G59" s="76"/>
      <c r="H59" s="76"/>
      <c r="I59" s="205"/>
      <c r="J59" s="205"/>
      <c r="K59" s="205"/>
      <c r="L59" s="205"/>
      <c r="M59" s="205"/>
      <c r="N59" s="205"/>
    </row>
    <row r="60" spans="1:17" x14ac:dyDescent="0.2">
      <c r="A60" s="194">
        <v>8.1</v>
      </c>
      <c r="B60" s="186" t="s">
        <v>1771</v>
      </c>
      <c r="C60" s="240" t="s">
        <v>240</v>
      </c>
      <c r="D60" s="205">
        <v>0</v>
      </c>
      <c r="E60" s="76"/>
      <c r="F60" s="76"/>
      <c r="G60" s="76"/>
      <c r="H60" s="76"/>
      <c r="I60" s="205"/>
      <c r="J60" s="205"/>
      <c r="K60" s="205"/>
      <c r="L60" s="205"/>
      <c r="M60" s="205"/>
      <c r="N60" s="205"/>
    </row>
    <row r="61" spans="1:17" x14ac:dyDescent="0.2">
      <c r="A61" s="194">
        <v>8.1999999999999993</v>
      </c>
      <c r="B61" s="186" t="s">
        <v>1774</v>
      </c>
      <c r="C61" s="240" t="s">
        <v>240</v>
      </c>
      <c r="D61" s="205">
        <v>2000</v>
      </c>
      <c r="E61" s="76"/>
      <c r="F61" s="76"/>
      <c r="G61" s="76"/>
      <c r="H61" s="76"/>
      <c r="I61" s="205"/>
      <c r="J61" s="205"/>
      <c r="K61" s="205"/>
      <c r="L61" s="205"/>
      <c r="M61" s="205"/>
      <c r="N61" s="205"/>
    </row>
    <row r="62" spans="1:17" x14ac:dyDescent="0.2">
      <c r="A62" s="194">
        <v>8.3000000000000007</v>
      </c>
      <c r="B62" s="186" t="s">
        <v>1772</v>
      </c>
      <c r="C62" s="240" t="s">
        <v>240</v>
      </c>
      <c r="D62" s="205">
        <v>0</v>
      </c>
      <c r="E62" s="76"/>
      <c r="F62" s="76"/>
      <c r="G62" s="76"/>
      <c r="H62" s="76"/>
      <c r="I62" s="205"/>
      <c r="J62" s="205"/>
      <c r="K62" s="205"/>
      <c r="L62" s="205"/>
      <c r="M62" s="205"/>
      <c r="N62" s="205"/>
    </row>
    <row r="63" spans="1:17" x14ac:dyDescent="0.2">
      <c r="A63" s="194">
        <v>8.4</v>
      </c>
      <c r="B63" s="186" t="s">
        <v>1773</v>
      </c>
      <c r="C63" s="240" t="s">
        <v>240</v>
      </c>
      <c r="D63" s="226">
        <v>0</v>
      </c>
      <c r="E63" s="185"/>
      <c r="F63" s="185"/>
      <c r="G63" s="185"/>
      <c r="H63" s="185"/>
      <c r="I63" s="226"/>
      <c r="J63" s="226"/>
      <c r="K63" s="226"/>
      <c r="L63" s="226"/>
      <c r="M63" s="226"/>
      <c r="N63" s="226"/>
    </row>
    <row r="64" spans="1:17" x14ac:dyDescent="0.2">
      <c r="A64" s="208"/>
      <c r="B64" s="186" t="s">
        <v>9</v>
      </c>
      <c r="D64" s="205">
        <f>SUM(D56:D63)</f>
        <v>2000</v>
      </c>
      <c r="E64" s="187"/>
      <c r="F64" s="187">
        <f>SUM(F56:F63)</f>
        <v>0</v>
      </c>
      <c r="G64" s="187">
        <f>SUM(G56:G63)</f>
        <v>0</v>
      </c>
      <c r="H64" s="187"/>
      <c r="I64" s="279">
        <f t="shared" ref="I64:N64" si="3">SUM(I56:I63)</f>
        <v>0</v>
      </c>
      <c r="J64" s="279">
        <f t="shared" si="3"/>
        <v>0</v>
      </c>
      <c r="K64" s="279">
        <f t="shared" si="3"/>
        <v>0</v>
      </c>
      <c r="L64" s="279">
        <f t="shared" si="3"/>
        <v>0</v>
      </c>
      <c r="M64" s="279">
        <f t="shared" si="3"/>
        <v>0</v>
      </c>
      <c r="N64" s="279">
        <f t="shared" si="3"/>
        <v>0</v>
      </c>
      <c r="P64" s="178">
        <f>SUM(P56:P63)</f>
        <v>30000</v>
      </c>
      <c r="Q64" s="188">
        <f ca="1">SUM(Q56:Q64)</f>
        <v>0</v>
      </c>
    </row>
    <row r="65" spans="1:17" x14ac:dyDescent="0.2">
      <c r="A65" s="208"/>
      <c r="B65" s="186"/>
      <c r="D65" s="205"/>
      <c r="E65" s="76"/>
      <c r="F65" s="76"/>
      <c r="G65" s="76"/>
      <c r="H65" s="76"/>
      <c r="I65" s="205"/>
      <c r="J65" s="205"/>
      <c r="K65" s="205"/>
      <c r="L65" s="205"/>
      <c r="M65" s="205"/>
      <c r="N65" s="205"/>
    </row>
    <row r="66" spans="1:17" ht="15.75" x14ac:dyDescent="0.25">
      <c r="A66" s="297">
        <v>8</v>
      </c>
      <c r="B66" s="191" t="s">
        <v>765</v>
      </c>
      <c r="C66" s="240"/>
      <c r="F66" s="76"/>
      <c r="G66" s="76"/>
      <c r="H66" s="76"/>
      <c r="I66" s="213"/>
      <c r="J66" s="205"/>
      <c r="K66" s="205"/>
      <c r="L66" s="213"/>
      <c r="M66" s="205"/>
      <c r="N66" s="205"/>
    </row>
    <row r="67" spans="1:17" x14ac:dyDescent="0.2">
      <c r="A67" s="194"/>
      <c r="B67" s="186"/>
      <c r="C67" s="240"/>
      <c r="D67" s="213" t="s">
        <v>27</v>
      </c>
      <c r="F67" s="76"/>
      <c r="G67" s="76"/>
      <c r="H67" s="76"/>
      <c r="I67" s="213"/>
      <c r="J67" s="205"/>
      <c r="K67" s="205"/>
      <c r="L67" s="213"/>
      <c r="M67" s="205"/>
      <c r="N67" s="205"/>
    </row>
    <row r="68" spans="1:17" x14ac:dyDescent="0.2">
      <c r="A68" s="194"/>
      <c r="B68" s="186"/>
      <c r="C68" s="240"/>
      <c r="F68" s="76"/>
      <c r="G68" s="76"/>
      <c r="H68" s="76"/>
      <c r="I68" s="213"/>
      <c r="J68" s="205"/>
      <c r="K68" s="205"/>
      <c r="L68" s="213"/>
      <c r="M68" s="205"/>
      <c r="N68" s="205"/>
    </row>
    <row r="69" spans="1:17" x14ac:dyDescent="0.2">
      <c r="A69" s="194"/>
      <c r="B69" s="186"/>
      <c r="C69" s="240"/>
      <c r="D69" s="213">
        <v>0</v>
      </c>
      <c r="F69" s="76"/>
      <c r="G69" s="76"/>
      <c r="H69" s="76"/>
      <c r="I69" s="213"/>
      <c r="J69" s="205"/>
      <c r="K69" s="205"/>
      <c r="L69" s="213"/>
      <c r="M69" s="205"/>
      <c r="N69" s="205"/>
    </row>
    <row r="70" spans="1:17" x14ac:dyDescent="0.2">
      <c r="A70" s="208"/>
      <c r="B70" s="186" t="s">
        <v>9</v>
      </c>
      <c r="D70" s="227">
        <f>SUM(D67:D69)</f>
        <v>0</v>
      </c>
      <c r="E70" s="179"/>
      <c r="F70" s="179">
        <f>SUM(F67:F69)</f>
        <v>0</v>
      </c>
      <c r="G70" s="179">
        <f>SUM(G67:G69)</f>
        <v>0</v>
      </c>
      <c r="H70" s="179"/>
      <c r="I70" s="227">
        <f>SUM(I67:I69)</f>
        <v>0</v>
      </c>
      <c r="J70" s="227"/>
      <c r="K70" s="227">
        <f>SUM(K67:K69)</f>
        <v>0</v>
      </c>
      <c r="L70" s="227">
        <f>SUM(L67:L69)</f>
        <v>0</v>
      </c>
      <c r="M70" s="227"/>
      <c r="N70" s="227">
        <f>SUM(N67:N69)</f>
        <v>0</v>
      </c>
      <c r="P70" s="178">
        <f>SUM(P67:P69)</f>
        <v>0</v>
      </c>
      <c r="Q70" s="188">
        <f>SUM(Q67:Q69)</f>
        <v>0</v>
      </c>
    </row>
    <row r="71" spans="1:17" x14ac:dyDescent="0.2">
      <c r="A71" s="208"/>
      <c r="B71" s="186"/>
      <c r="F71" s="76"/>
      <c r="G71" s="76"/>
      <c r="H71" s="76"/>
      <c r="I71" s="213"/>
      <c r="J71" s="205"/>
      <c r="K71" s="205"/>
      <c r="L71" s="213"/>
      <c r="M71" s="205"/>
      <c r="N71" s="205"/>
    </row>
    <row r="72" spans="1:17" ht="15.75" x14ac:dyDescent="0.25">
      <c r="A72" s="297">
        <v>9</v>
      </c>
      <c r="B72" s="191" t="s">
        <v>766</v>
      </c>
      <c r="C72" s="240"/>
      <c r="D72" s="205"/>
      <c r="E72" s="76"/>
      <c r="F72" s="75"/>
      <c r="G72" s="76"/>
      <c r="H72" s="76"/>
      <c r="I72" s="186"/>
      <c r="J72" s="186"/>
      <c r="K72" s="186"/>
      <c r="L72" s="186"/>
      <c r="M72" s="186"/>
      <c r="N72" s="186"/>
    </row>
    <row r="73" spans="1:17" x14ac:dyDescent="0.2">
      <c r="A73" s="208">
        <v>9.1</v>
      </c>
      <c r="B73" s="186" t="s">
        <v>1666</v>
      </c>
      <c r="C73" s="240" t="s">
        <v>1187</v>
      </c>
      <c r="D73" s="205">
        <v>0</v>
      </c>
      <c r="E73" s="76"/>
      <c r="F73" s="76"/>
      <c r="G73" s="76"/>
      <c r="H73" s="76"/>
      <c r="I73" s="205" t="s">
        <v>27</v>
      </c>
      <c r="J73" s="205"/>
      <c r="K73" s="205"/>
      <c r="L73" s="205" t="s">
        <v>27</v>
      </c>
      <c r="M73" s="186"/>
      <c r="N73" s="186"/>
    </row>
    <row r="74" spans="1:17" x14ac:dyDescent="0.2">
      <c r="A74" s="208">
        <v>9.1999999999999993</v>
      </c>
      <c r="B74" s="186" t="s">
        <v>1667</v>
      </c>
      <c r="C74" s="240" t="s">
        <v>240</v>
      </c>
      <c r="D74" s="205" t="s">
        <v>27</v>
      </c>
      <c r="E74" s="76"/>
      <c r="F74" s="76"/>
      <c r="G74" s="76"/>
      <c r="H74" s="76"/>
      <c r="I74" s="205"/>
      <c r="J74" s="205"/>
      <c r="K74" s="205"/>
      <c r="L74" s="205">
        <v>0</v>
      </c>
      <c r="M74" s="186"/>
      <c r="N74" s="205"/>
    </row>
    <row r="75" spans="1:17" x14ac:dyDescent="0.2">
      <c r="A75" s="208">
        <v>9.3000000000000007</v>
      </c>
      <c r="B75" s="204" t="s">
        <v>1668</v>
      </c>
      <c r="C75" s="240" t="s">
        <v>240</v>
      </c>
      <c r="D75" s="402"/>
      <c r="E75" s="198"/>
      <c r="F75" s="185"/>
      <c r="G75" s="185"/>
      <c r="H75" s="185"/>
      <c r="I75" s="226"/>
      <c r="J75" s="226"/>
      <c r="K75" s="226"/>
      <c r="L75" s="226">
        <v>0</v>
      </c>
      <c r="M75" s="226"/>
      <c r="N75" s="275"/>
    </row>
    <row r="76" spans="1:17" x14ac:dyDescent="0.2">
      <c r="A76" s="208"/>
      <c r="B76" s="204"/>
      <c r="C76" s="240"/>
      <c r="D76" s="241"/>
      <c r="E76" s="183"/>
      <c r="F76" s="76"/>
      <c r="G76" s="76"/>
      <c r="H76" s="76"/>
      <c r="I76" s="205"/>
      <c r="J76" s="205"/>
      <c r="K76" s="205"/>
      <c r="L76" s="205"/>
      <c r="M76" s="205"/>
      <c r="N76" s="186"/>
    </row>
    <row r="77" spans="1:17" x14ac:dyDescent="0.2">
      <c r="A77" s="208"/>
      <c r="B77" s="186" t="s">
        <v>9</v>
      </c>
      <c r="C77" s="240"/>
      <c r="D77" s="205">
        <f>SUM(D73:D74)</f>
        <v>0</v>
      </c>
      <c r="E77" s="76"/>
      <c r="F77" s="76">
        <f>SUM(F73:F74)</f>
        <v>0</v>
      </c>
      <c r="G77" s="76">
        <f>SUM(G73:G75)</f>
        <v>0</v>
      </c>
      <c r="H77" s="76"/>
      <c r="I77" s="205">
        <f>SUM(I73:I75)</f>
        <v>0</v>
      </c>
      <c r="J77" s="279">
        <f>SUM(J75:J75)</f>
        <v>0</v>
      </c>
      <c r="K77" s="279">
        <f>SUM(K73:K75)</f>
        <v>0</v>
      </c>
      <c r="L77" s="279">
        <f>SUM(L73:L75)</f>
        <v>0</v>
      </c>
      <c r="M77" s="279" t="s">
        <v>27</v>
      </c>
      <c r="N77" s="279">
        <f>SUM(N73:N75)</f>
        <v>0</v>
      </c>
      <c r="P77" s="178">
        <f>SUM(P73:P75)</f>
        <v>0</v>
      </c>
      <c r="Q77" s="188">
        <f ca="1">SUM(Q73:Q593)</f>
        <v>0</v>
      </c>
    </row>
    <row r="78" spans="1:17" x14ac:dyDescent="0.2">
      <c r="A78" s="208"/>
      <c r="B78" s="186"/>
      <c r="C78" s="240"/>
      <c r="D78" s="205"/>
      <c r="E78" s="76"/>
      <c r="F78" s="76"/>
      <c r="G78" s="76"/>
      <c r="H78" s="76"/>
      <c r="I78" s="205"/>
      <c r="J78" s="205"/>
      <c r="K78" s="205"/>
      <c r="L78" s="205"/>
      <c r="M78" s="205"/>
      <c r="N78" s="205"/>
    </row>
    <row r="79" spans="1:17" ht="15" customHeight="1" x14ac:dyDescent="0.25">
      <c r="A79" s="210">
        <v>10</v>
      </c>
      <c r="B79" s="191" t="s">
        <v>907</v>
      </c>
      <c r="C79" s="240"/>
      <c r="D79" s="205"/>
      <c r="E79" s="76"/>
      <c r="F79" s="75"/>
      <c r="G79" s="76"/>
      <c r="H79" s="76"/>
      <c r="I79" s="186"/>
      <c r="J79" s="186"/>
      <c r="K79" s="186"/>
      <c r="L79" s="186"/>
      <c r="M79" s="186"/>
      <c r="N79" s="186"/>
    </row>
    <row r="80" spans="1:17" ht="16.5" customHeight="1" x14ac:dyDescent="0.2">
      <c r="A80" s="194">
        <v>10.1</v>
      </c>
      <c r="B80" s="204" t="s">
        <v>1867</v>
      </c>
      <c r="C80" s="240" t="s">
        <v>1536</v>
      </c>
      <c r="D80" s="241">
        <v>50000</v>
      </c>
      <c r="E80" s="183"/>
      <c r="F80" s="76"/>
      <c r="G80" s="76"/>
      <c r="H80" s="76"/>
      <c r="I80" s="205">
        <v>52800</v>
      </c>
      <c r="J80" s="205"/>
      <c r="K80" s="205"/>
      <c r="L80" s="205">
        <v>55500</v>
      </c>
      <c r="M80" s="205"/>
      <c r="N80" s="205"/>
    </row>
    <row r="81" spans="1:17" ht="16.5" customHeight="1" x14ac:dyDescent="0.2">
      <c r="A81" s="194">
        <v>10.199999999999999</v>
      </c>
      <c r="B81" s="186" t="s">
        <v>1669</v>
      </c>
      <c r="C81" s="240" t="s">
        <v>529</v>
      </c>
      <c r="D81" s="205">
        <v>25000</v>
      </c>
      <c r="E81" s="76"/>
      <c r="F81" s="76"/>
      <c r="G81" s="76"/>
      <c r="H81" s="76"/>
      <c r="I81" s="205">
        <v>42240</v>
      </c>
      <c r="J81" s="205"/>
      <c r="K81" s="205"/>
      <c r="L81" s="205">
        <v>44400</v>
      </c>
      <c r="M81" s="205"/>
      <c r="N81" s="205"/>
    </row>
    <row r="82" spans="1:17" ht="18" customHeight="1" x14ac:dyDescent="0.2">
      <c r="A82" s="194">
        <v>10.3</v>
      </c>
      <c r="B82" s="293" t="s">
        <v>1502</v>
      </c>
      <c r="C82" s="240" t="s">
        <v>529</v>
      </c>
      <c r="D82" s="213">
        <v>30000</v>
      </c>
      <c r="F82" s="76"/>
      <c r="G82" s="76"/>
      <c r="H82" s="76"/>
      <c r="I82" s="205">
        <v>52800</v>
      </c>
      <c r="J82" s="205"/>
      <c r="K82" s="205"/>
      <c r="L82" s="205">
        <v>55500</v>
      </c>
      <c r="M82" s="205"/>
      <c r="N82" s="205"/>
    </row>
    <row r="83" spans="1:17" ht="17.25" customHeight="1" x14ac:dyDescent="0.2">
      <c r="A83" s="194">
        <v>10.4</v>
      </c>
      <c r="B83" s="204" t="s">
        <v>903</v>
      </c>
      <c r="C83" s="240" t="s">
        <v>529</v>
      </c>
      <c r="D83" s="205">
        <v>220000</v>
      </c>
      <c r="E83" s="76"/>
      <c r="F83" s="75"/>
      <c r="G83" s="76"/>
      <c r="H83" s="76"/>
      <c r="I83" s="205">
        <v>232320</v>
      </c>
      <c r="J83" s="205"/>
      <c r="K83" s="205"/>
      <c r="L83" s="241">
        <v>244170</v>
      </c>
      <c r="M83" s="205"/>
      <c r="N83" s="205"/>
    </row>
    <row r="84" spans="1:17" ht="18" customHeight="1" x14ac:dyDescent="0.2">
      <c r="A84" s="194">
        <v>10.5</v>
      </c>
      <c r="B84" s="317" t="s">
        <v>1503</v>
      </c>
      <c r="C84" s="240" t="s">
        <v>240</v>
      </c>
      <c r="D84" s="205">
        <v>0</v>
      </c>
      <c r="E84" s="76"/>
      <c r="F84" s="75"/>
      <c r="G84" s="76"/>
      <c r="H84" s="76"/>
      <c r="I84" s="205">
        <v>300000</v>
      </c>
      <c r="J84" s="205"/>
      <c r="K84" s="205"/>
      <c r="L84" s="241">
        <v>332960</v>
      </c>
      <c r="M84" s="205"/>
      <c r="N84" s="205"/>
    </row>
    <row r="85" spans="1:17" ht="17.25" customHeight="1" x14ac:dyDescent="0.2">
      <c r="A85" s="194">
        <v>10.6</v>
      </c>
      <c r="B85" s="318" t="s">
        <v>1659</v>
      </c>
      <c r="C85" s="240" t="s">
        <v>240</v>
      </c>
      <c r="D85" s="205">
        <v>600000</v>
      </c>
      <c r="E85" s="76"/>
      <c r="F85" s="75"/>
      <c r="G85" s="76"/>
      <c r="H85" s="76"/>
      <c r="I85" s="205">
        <v>633600</v>
      </c>
      <c r="J85" s="205"/>
      <c r="K85" s="205"/>
      <c r="L85" s="241">
        <v>665920</v>
      </c>
      <c r="M85" s="205"/>
      <c r="N85" s="205"/>
    </row>
    <row r="86" spans="1:17" ht="18.75" customHeight="1" x14ac:dyDescent="0.2">
      <c r="A86" s="194">
        <v>10.7</v>
      </c>
      <c r="B86" s="318" t="s">
        <v>1660</v>
      </c>
      <c r="C86" s="240" t="s">
        <v>439</v>
      </c>
      <c r="D86" s="205">
        <v>250000</v>
      </c>
      <c r="E86" s="76"/>
      <c r="F86" s="75"/>
      <c r="G86" s="76"/>
      <c r="H86" s="76"/>
      <c r="I86" s="205">
        <v>0</v>
      </c>
      <c r="J86" s="205"/>
      <c r="K86" s="205"/>
      <c r="L86" s="241">
        <v>0</v>
      </c>
      <c r="M86" s="205"/>
      <c r="N86" s="205"/>
    </row>
    <row r="87" spans="1:17" x14ac:dyDescent="0.2">
      <c r="A87" s="208">
        <v>10.8</v>
      </c>
      <c r="B87" s="186" t="s">
        <v>1564</v>
      </c>
      <c r="C87" s="240" t="s">
        <v>439</v>
      </c>
      <c r="D87" s="205">
        <v>0</v>
      </c>
      <c r="E87" s="76"/>
      <c r="F87" s="76"/>
      <c r="G87" s="76"/>
      <c r="H87" s="76"/>
      <c r="I87" s="205">
        <v>0</v>
      </c>
      <c r="J87" s="205"/>
      <c r="K87" s="205"/>
      <c r="L87" s="205">
        <v>0</v>
      </c>
      <c r="M87" s="205"/>
      <c r="N87" s="205"/>
    </row>
    <row r="88" spans="1:17" x14ac:dyDescent="0.2">
      <c r="A88" s="208">
        <v>10.9</v>
      </c>
      <c r="B88" s="240" t="s">
        <v>1589</v>
      </c>
      <c r="C88" s="240" t="s">
        <v>240</v>
      </c>
      <c r="D88" s="213">
        <v>0</v>
      </c>
      <c r="E88" s="76"/>
      <c r="F88" s="76" t="s">
        <v>1609</v>
      </c>
      <c r="G88" s="213">
        <v>6000000</v>
      </c>
      <c r="H88" s="76"/>
      <c r="I88" s="205"/>
      <c r="J88" s="205" t="s">
        <v>27</v>
      </c>
      <c r="K88" s="205" t="s">
        <v>27</v>
      </c>
      <c r="L88" s="205"/>
      <c r="M88" s="205" t="s">
        <v>27</v>
      </c>
      <c r="N88" s="205" t="s">
        <v>27</v>
      </c>
    </row>
    <row r="89" spans="1:17" x14ac:dyDescent="0.2">
      <c r="A89" s="206">
        <v>10.1</v>
      </c>
      <c r="B89" s="186" t="s">
        <v>1718</v>
      </c>
      <c r="C89" s="240" t="s">
        <v>240</v>
      </c>
      <c r="D89" s="213">
        <v>0</v>
      </c>
      <c r="E89" s="76"/>
      <c r="F89" s="76"/>
      <c r="G89" s="76"/>
      <c r="H89" s="76"/>
      <c r="I89" s="205">
        <v>200000</v>
      </c>
      <c r="J89" s="205"/>
      <c r="K89" s="205"/>
      <c r="L89" s="205">
        <v>210200</v>
      </c>
      <c r="M89" s="205"/>
      <c r="N89" s="205"/>
      <c r="O89" s="75"/>
    </row>
    <row r="90" spans="1:17" x14ac:dyDescent="0.2">
      <c r="A90" s="206">
        <v>10.11</v>
      </c>
      <c r="B90" s="186" t="s">
        <v>1719</v>
      </c>
      <c r="C90" s="240" t="s">
        <v>240</v>
      </c>
      <c r="D90" s="213">
        <v>150000</v>
      </c>
      <c r="E90" s="76"/>
      <c r="F90" s="76"/>
      <c r="G90" s="76"/>
      <c r="H90" s="76"/>
      <c r="I90" s="205">
        <v>264000</v>
      </c>
      <c r="J90" s="205"/>
      <c r="K90" s="205"/>
      <c r="L90" s="205">
        <v>277470</v>
      </c>
      <c r="M90" s="205"/>
      <c r="N90" s="205"/>
      <c r="O90" s="75"/>
    </row>
    <row r="91" spans="1:17" x14ac:dyDescent="0.2">
      <c r="A91" s="206">
        <v>10.119999999999999</v>
      </c>
      <c r="B91" s="186" t="s">
        <v>1720</v>
      </c>
      <c r="C91" s="240" t="s">
        <v>240</v>
      </c>
      <c r="D91" s="213">
        <v>500000</v>
      </c>
      <c r="E91" s="76"/>
      <c r="F91" s="76"/>
      <c r="G91" s="76"/>
      <c r="H91" s="76"/>
      <c r="I91" s="205">
        <v>528000</v>
      </c>
      <c r="J91" s="205"/>
      <c r="K91" s="205"/>
      <c r="L91" s="205">
        <v>554930</v>
      </c>
      <c r="M91" s="205"/>
      <c r="N91" s="205"/>
      <c r="O91" s="75"/>
    </row>
    <row r="92" spans="1:17" x14ac:dyDescent="0.2">
      <c r="A92" s="206">
        <v>10.130000000000001</v>
      </c>
      <c r="B92" s="186" t="s">
        <v>1721</v>
      </c>
      <c r="C92" s="240" t="s">
        <v>439</v>
      </c>
      <c r="D92" s="213">
        <v>1600000</v>
      </c>
      <c r="E92" s="76"/>
      <c r="F92" s="76"/>
      <c r="G92" s="76"/>
      <c r="H92" s="76"/>
      <c r="I92" s="205">
        <v>1689600</v>
      </c>
      <c r="J92" s="205"/>
      <c r="K92" s="205"/>
      <c r="L92" s="205">
        <v>1775770</v>
      </c>
      <c r="M92" s="205"/>
      <c r="N92" s="205"/>
      <c r="O92" s="75"/>
    </row>
    <row r="93" spans="1:17" x14ac:dyDescent="0.2">
      <c r="A93" s="206">
        <v>10.14</v>
      </c>
      <c r="B93" s="186" t="s">
        <v>1722</v>
      </c>
      <c r="C93" s="240" t="s">
        <v>439</v>
      </c>
      <c r="D93" s="213">
        <v>1000000</v>
      </c>
      <c r="E93" s="76"/>
      <c r="F93" s="76"/>
      <c r="G93" s="76"/>
      <c r="H93" s="76"/>
      <c r="I93" s="205">
        <v>1056000</v>
      </c>
      <c r="J93" s="205"/>
      <c r="K93" s="205"/>
      <c r="L93" s="205">
        <v>1109860</v>
      </c>
      <c r="M93" s="205"/>
      <c r="N93" s="205"/>
      <c r="O93" s="75"/>
    </row>
    <row r="94" spans="1:17" ht="16.5" customHeight="1" x14ac:dyDescent="0.2">
      <c r="A94" s="208"/>
      <c r="B94" s="204" t="s">
        <v>9</v>
      </c>
      <c r="C94" s="240"/>
      <c r="D94" s="333">
        <f>SUM(D79:D93)</f>
        <v>4425000</v>
      </c>
      <c r="E94" s="179"/>
      <c r="F94" s="179">
        <f>SUM(F80:F93)</f>
        <v>0</v>
      </c>
      <c r="G94" s="179">
        <f>SUM(G80:G93)</f>
        <v>6000000</v>
      </c>
      <c r="H94" s="179"/>
      <c r="I94" s="227">
        <f>SUM(I80:I93)</f>
        <v>5051360</v>
      </c>
      <c r="J94" s="227">
        <f>SUM(J80:J93)</f>
        <v>0</v>
      </c>
      <c r="K94" s="227">
        <f>SUM(K80:K93)</f>
        <v>0</v>
      </c>
      <c r="L94" s="227">
        <f>SUM(L80:L93)</f>
        <v>5326680</v>
      </c>
      <c r="M94" s="227">
        <f>SUM(M80:M93)</f>
        <v>0</v>
      </c>
      <c r="N94" s="227">
        <f>SUM(N80:Q93)</f>
        <v>0</v>
      </c>
      <c r="O94" s="75"/>
      <c r="P94" s="178">
        <f>SUM(P80:P88)</f>
        <v>0</v>
      </c>
      <c r="Q94" s="188">
        <f>SUM(Q80:Q88)</f>
        <v>0</v>
      </c>
    </row>
    <row r="95" spans="1:17" x14ac:dyDescent="0.2">
      <c r="A95" s="208"/>
      <c r="B95" s="186"/>
      <c r="C95" s="240"/>
      <c r="D95" s="213">
        <f>D44+G44+D52+G52+D64+G64+D70+G70+D77+G77+D94+G94</f>
        <v>10429000</v>
      </c>
      <c r="F95" s="76"/>
      <c r="G95" s="76"/>
      <c r="H95" s="76"/>
      <c r="I95" s="213">
        <f>I44+K44+I52+K52+I64+K64+I70+K70+I77+K77+I94+K94</f>
        <v>5051360</v>
      </c>
      <c r="J95" s="205"/>
      <c r="K95" s="205"/>
      <c r="L95" s="213">
        <f>L44+N44+L52+N52+L64+N64+L70+N70+L77+N77+L94+N94</f>
        <v>5326680</v>
      </c>
      <c r="M95" s="205"/>
      <c r="N95" s="205"/>
    </row>
    <row r="96" spans="1:17" x14ac:dyDescent="0.2">
      <c r="A96" s="208"/>
      <c r="B96" s="186"/>
      <c r="C96" s="240"/>
      <c r="F96" s="76"/>
      <c r="G96" s="76"/>
      <c r="H96" s="76"/>
      <c r="I96" s="213"/>
      <c r="J96" s="205"/>
      <c r="K96" s="205"/>
      <c r="L96" s="213"/>
      <c r="M96" s="205"/>
      <c r="N96" s="205"/>
    </row>
    <row r="97" spans="1:17" ht="15.75" x14ac:dyDescent="0.25">
      <c r="A97" s="297">
        <v>11</v>
      </c>
      <c r="B97" s="191" t="s">
        <v>942</v>
      </c>
      <c r="C97" s="240"/>
      <c r="D97" s="205"/>
      <c r="E97" s="76"/>
      <c r="F97" s="76"/>
      <c r="G97" s="76"/>
      <c r="H97" s="76"/>
      <c r="I97" s="205"/>
      <c r="J97" s="205"/>
      <c r="K97" s="205"/>
      <c r="L97" s="205"/>
      <c r="M97" s="205"/>
      <c r="N97" s="205"/>
    </row>
    <row r="98" spans="1:17" ht="15.75" x14ac:dyDescent="0.25">
      <c r="A98" s="208"/>
      <c r="B98" s="191" t="s">
        <v>908</v>
      </c>
      <c r="C98" s="240"/>
      <c r="D98" s="205"/>
      <c r="E98" s="76"/>
      <c r="F98" s="76"/>
      <c r="G98" s="76"/>
      <c r="H98" s="76"/>
      <c r="I98" s="205"/>
      <c r="J98" s="205"/>
      <c r="K98" s="205"/>
      <c r="L98" s="205"/>
      <c r="M98" s="205"/>
      <c r="N98" s="205"/>
    </row>
    <row r="99" spans="1:17" x14ac:dyDescent="0.2">
      <c r="A99" s="208">
        <v>11.1</v>
      </c>
      <c r="B99" s="186" t="s">
        <v>943</v>
      </c>
      <c r="C99" s="240"/>
      <c r="D99" s="205"/>
      <c r="E99" s="76"/>
      <c r="F99" s="76"/>
      <c r="G99" s="76"/>
      <c r="H99" s="76"/>
      <c r="I99" s="205"/>
      <c r="J99" s="205"/>
      <c r="K99" s="205"/>
      <c r="L99" s="205"/>
      <c r="M99" s="205"/>
      <c r="N99" s="205"/>
    </row>
    <row r="100" spans="1:17" x14ac:dyDescent="0.2">
      <c r="A100" s="208"/>
      <c r="B100" s="186"/>
      <c r="C100" s="240"/>
      <c r="D100" s="226"/>
      <c r="E100" s="185"/>
      <c r="F100" s="185"/>
      <c r="G100" s="185"/>
      <c r="H100" s="185"/>
      <c r="I100" s="226"/>
      <c r="J100" s="226"/>
      <c r="K100" s="226"/>
      <c r="L100" s="226"/>
      <c r="M100" s="226"/>
      <c r="N100" s="226"/>
    </row>
    <row r="101" spans="1:17" x14ac:dyDescent="0.2">
      <c r="A101" s="208"/>
      <c r="B101" s="186" t="s">
        <v>9</v>
      </c>
      <c r="C101" s="240"/>
      <c r="D101" s="205">
        <f t="shared" ref="D101:N101" si="4">SUM(D99:D99)</f>
        <v>0</v>
      </c>
      <c r="E101" s="76"/>
      <c r="F101" s="76">
        <f t="shared" si="4"/>
        <v>0</v>
      </c>
      <c r="G101" s="76">
        <f t="shared" si="4"/>
        <v>0</v>
      </c>
      <c r="H101" s="76"/>
      <c r="I101" s="205">
        <f t="shared" si="4"/>
        <v>0</v>
      </c>
      <c r="J101" s="205">
        <f t="shared" si="4"/>
        <v>0</v>
      </c>
      <c r="K101" s="205">
        <f t="shared" si="4"/>
        <v>0</v>
      </c>
      <c r="L101" s="205">
        <f t="shared" si="4"/>
        <v>0</v>
      </c>
      <c r="M101" s="205">
        <f t="shared" si="4"/>
        <v>0</v>
      </c>
      <c r="N101" s="205">
        <f t="shared" si="4"/>
        <v>0</v>
      </c>
      <c r="P101" s="178">
        <f>SUM(P99:P99)</f>
        <v>0</v>
      </c>
      <c r="Q101" s="188">
        <f>SUM(Q99:Q99)</f>
        <v>0</v>
      </c>
    </row>
    <row r="102" spans="1:17" x14ac:dyDescent="0.2">
      <c r="A102" s="208"/>
      <c r="B102" s="186"/>
      <c r="C102" s="240"/>
      <c r="D102" s="205"/>
      <c r="E102" s="76"/>
      <c r="F102" s="76"/>
      <c r="G102" s="76"/>
      <c r="H102" s="76"/>
      <c r="I102" s="205"/>
      <c r="J102" s="205"/>
      <c r="K102" s="205"/>
      <c r="L102" s="205"/>
      <c r="M102" s="205"/>
      <c r="N102" s="205"/>
    </row>
    <row r="103" spans="1:17" ht="15.75" x14ac:dyDescent="0.25">
      <c r="A103" s="297">
        <v>12</v>
      </c>
      <c r="B103" s="191" t="s">
        <v>909</v>
      </c>
      <c r="C103" s="240"/>
      <c r="D103" s="205"/>
      <c r="E103" s="76"/>
      <c r="F103" s="75"/>
      <c r="G103" s="76"/>
      <c r="H103" s="76"/>
      <c r="I103" s="186"/>
      <c r="J103" s="186"/>
      <c r="K103" s="186"/>
      <c r="L103" s="186"/>
      <c r="M103" s="186"/>
      <c r="N103" s="186"/>
    </row>
    <row r="104" spans="1:17" x14ac:dyDescent="0.2">
      <c r="A104" s="208">
        <v>12.1</v>
      </c>
      <c r="B104" s="186" t="s">
        <v>57</v>
      </c>
      <c r="C104" s="240" t="s">
        <v>8</v>
      </c>
      <c r="D104" s="205">
        <v>1000000</v>
      </c>
      <c r="E104" s="76"/>
      <c r="F104" s="76"/>
      <c r="G104" s="76"/>
      <c r="H104" s="76"/>
      <c r="I104" s="205">
        <v>0</v>
      </c>
      <c r="J104" s="205"/>
      <c r="K104" s="205"/>
      <c r="L104" s="205">
        <v>0</v>
      </c>
      <c r="M104" s="205"/>
      <c r="N104" s="205"/>
    </row>
    <row r="105" spans="1:17" x14ac:dyDescent="0.2">
      <c r="A105" s="208">
        <v>12.2</v>
      </c>
      <c r="B105" s="186" t="s">
        <v>947</v>
      </c>
      <c r="C105" s="240" t="s">
        <v>12</v>
      </c>
      <c r="D105" s="205">
        <v>0</v>
      </c>
      <c r="E105" s="76"/>
      <c r="F105" s="76"/>
      <c r="G105" s="76"/>
      <c r="H105" s="76"/>
      <c r="I105" s="205">
        <v>0</v>
      </c>
      <c r="J105" s="205"/>
      <c r="K105" s="205"/>
      <c r="L105" s="205">
        <v>0</v>
      </c>
      <c r="M105" s="205"/>
      <c r="N105" s="205"/>
    </row>
    <row r="106" spans="1:17" x14ac:dyDescent="0.2">
      <c r="A106" s="208">
        <v>12.3</v>
      </c>
      <c r="B106" s="186" t="s">
        <v>1616</v>
      </c>
      <c r="C106" s="240" t="s">
        <v>439</v>
      </c>
      <c r="D106" s="205">
        <v>600000</v>
      </c>
      <c r="E106" s="76"/>
      <c r="F106" s="76"/>
      <c r="G106" s="76"/>
      <c r="H106" s="76"/>
      <c r="I106" s="205">
        <v>0</v>
      </c>
      <c r="J106" s="205"/>
      <c r="K106" s="205"/>
      <c r="L106" s="205">
        <v>0</v>
      </c>
      <c r="M106" s="205"/>
      <c r="N106" s="205"/>
    </row>
    <row r="107" spans="1:17" x14ac:dyDescent="0.2">
      <c r="A107" s="208"/>
      <c r="B107" s="204"/>
      <c r="C107" s="240"/>
      <c r="D107" s="205"/>
      <c r="E107" s="76"/>
      <c r="F107" s="76"/>
      <c r="G107" s="76"/>
      <c r="H107" s="76"/>
      <c r="I107" s="205"/>
      <c r="J107" s="205"/>
      <c r="K107" s="205"/>
      <c r="L107" s="205"/>
      <c r="M107" s="205"/>
      <c r="N107" s="205"/>
    </row>
    <row r="108" spans="1:17" x14ac:dyDescent="0.2">
      <c r="A108" s="208"/>
      <c r="B108" s="186" t="s">
        <v>9</v>
      </c>
      <c r="C108" s="240"/>
      <c r="D108" s="227">
        <f>SUM(D104:D107)</f>
        <v>1600000</v>
      </c>
      <c r="E108" s="179"/>
      <c r="F108" s="179">
        <f>SUM(F104:F107)</f>
        <v>0</v>
      </c>
      <c r="G108" s="179">
        <f>SUM(G104:G107)</f>
        <v>0</v>
      </c>
      <c r="H108" s="179"/>
      <c r="I108" s="227">
        <f>SUM(I104:I107)</f>
        <v>0</v>
      </c>
      <c r="J108" s="227">
        <f>SUM(J104:J107)</f>
        <v>0</v>
      </c>
      <c r="K108" s="227">
        <f>SUM(K104:K107)</f>
        <v>0</v>
      </c>
      <c r="L108" s="227">
        <f>SUM(L104:L107)</f>
        <v>0</v>
      </c>
      <c r="M108" s="227" t="s">
        <v>27</v>
      </c>
      <c r="N108" s="227">
        <f>SUM(N104:N107)</f>
        <v>0</v>
      </c>
      <c r="P108" s="178">
        <f>SUM(P104:P107)</f>
        <v>0</v>
      </c>
      <c r="Q108" s="188">
        <f>SUM(Q104:Q107)</f>
        <v>0</v>
      </c>
    </row>
    <row r="109" spans="1:17" x14ac:dyDescent="0.2">
      <c r="A109" s="208"/>
      <c r="B109" s="186"/>
      <c r="C109" s="240"/>
      <c r="D109" s="205"/>
      <c r="E109" s="76"/>
      <c r="F109" s="76"/>
      <c r="G109" s="76"/>
      <c r="H109" s="76"/>
      <c r="I109" s="205"/>
      <c r="J109" s="205"/>
      <c r="K109" s="205"/>
      <c r="L109" s="205"/>
      <c r="M109" s="205"/>
      <c r="N109" s="205"/>
    </row>
    <row r="110" spans="1:17" ht="15.75" x14ac:dyDescent="0.25">
      <c r="A110" s="297">
        <v>13</v>
      </c>
      <c r="B110" s="191" t="s">
        <v>910</v>
      </c>
      <c r="C110" s="240"/>
      <c r="D110" s="205"/>
      <c r="E110" s="76"/>
      <c r="F110" s="75"/>
      <c r="G110" s="76"/>
      <c r="H110" s="76"/>
      <c r="I110" s="186"/>
      <c r="J110" s="186"/>
      <c r="K110" s="186"/>
      <c r="L110" s="186"/>
      <c r="M110" s="186"/>
      <c r="N110" s="186"/>
    </row>
    <row r="111" spans="1:17" x14ac:dyDescent="0.2">
      <c r="A111" s="194">
        <v>13.1</v>
      </c>
      <c r="B111" s="186" t="s">
        <v>1548</v>
      </c>
      <c r="C111" s="240" t="s">
        <v>240</v>
      </c>
      <c r="D111" s="205"/>
      <c r="E111" s="76"/>
      <c r="F111" s="75"/>
      <c r="G111" s="76"/>
      <c r="H111" s="76"/>
      <c r="I111" s="186"/>
      <c r="J111" s="186"/>
      <c r="K111" s="186"/>
      <c r="L111" s="186"/>
      <c r="M111" s="186"/>
      <c r="N111" s="186"/>
    </row>
    <row r="112" spans="1:17" x14ac:dyDescent="0.2">
      <c r="A112" s="194">
        <v>13.2</v>
      </c>
      <c r="B112" s="186" t="s">
        <v>1590</v>
      </c>
      <c r="C112" s="240" t="s">
        <v>240</v>
      </c>
      <c r="D112" s="205"/>
      <c r="E112" s="76"/>
      <c r="F112" s="75"/>
      <c r="G112" s="76"/>
      <c r="H112" s="76"/>
      <c r="I112" s="186"/>
      <c r="J112" s="186"/>
      <c r="K112" s="186"/>
      <c r="L112" s="186"/>
      <c r="M112" s="186"/>
      <c r="N112" s="186"/>
    </row>
    <row r="113" spans="1:17" x14ac:dyDescent="0.2">
      <c r="A113" s="208"/>
      <c r="B113" s="186" t="s">
        <v>9</v>
      </c>
      <c r="C113" s="240"/>
      <c r="D113" s="333">
        <f>SUM(D111:D112)</f>
        <v>0</v>
      </c>
      <c r="E113" s="214"/>
      <c r="F113" s="214">
        <f t="shared" ref="F113:N113" si="5">SUM(F111:F112)</f>
        <v>0</v>
      </c>
      <c r="G113" s="214">
        <f t="shared" si="5"/>
        <v>0</v>
      </c>
      <c r="H113" s="214">
        <f t="shared" si="5"/>
        <v>0</v>
      </c>
      <c r="I113" s="333">
        <f t="shared" si="5"/>
        <v>0</v>
      </c>
      <c r="J113" s="333">
        <f t="shared" si="5"/>
        <v>0</v>
      </c>
      <c r="K113" s="333">
        <f t="shared" si="5"/>
        <v>0</v>
      </c>
      <c r="L113" s="333">
        <f t="shared" si="5"/>
        <v>0</v>
      </c>
      <c r="M113" s="333">
        <f t="shared" si="5"/>
        <v>0</v>
      </c>
      <c r="N113" s="333">
        <f t="shared" si="5"/>
        <v>0</v>
      </c>
      <c r="P113" s="178" t="e">
        <f>SUM(#REF!)</f>
        <v>#REF!</v>
      </c>
      <c r="Q113" s="188" t="e">
        <f>SUM(#REF!)</f>
        <v>#REF!</v>
      </c>
    </row>
    <row r="114" spans="1:17" x14ac:dyDescent="0.2">
      <c r="A114" s="208"/>
      <c r="B114" s="186"/>
      <c r="C114" s="240"/>
      <c r="D114" s="205"/>
      <c r="E114" s="76"/>
      <c r="F114" s="76"/>
      <c r="G114" s="76"/>
      <c r="H114" s="76"/>
      <c r="I114" s="205"/>
      <c r="J114" s="205"/>
      <c r="K114" s="205"/>
      <c r="L114" s="205"/>
      <c r="M114" s="205"/>
      <c r="N114" s="205"/>
    </row>
    <row r="115" spans="1:17" ht="15.75" x14ac:dyDescent="0.25">
      <c r="A115" s="297">
        <v>14</v>
      </c>
      <c r="B115" s="191" t="s">
        <v>911</v>
      </c>
      <c r="C115" s="240"/>
      <c r="D115" s="205"/>
      <c r="E115" s="76"/>
      <c r="F115" s="76"/>
      <c r="G115" s="76"/>
      <c r="H115" s="76"/>
      <c r="I115" s="205"/>
      <c r="J115" s="205"/>
      <c r="K115" s="205"/>
      <c r="L115" s="205"/>
      <c r="M115" s="205"/>
      <c r="N115" s="205"/>
    </row>
    <row r="116" spans="1:17" x14ac:dyDescent="0.2">
      <c r="A116" s="194">
        <v>14.1</v>
      </c>
      <c r="B116" s="186" t="s">
        <v>943</v>
      </c>
      <c r="E116" s="76"/>
      <c r="F116" s="76"/>
      <c r="G116" s="76"/>
      <c r="H116" s="76"/>
      <c r="I116" s="205"/>
      <c r="J116" s="205"/>
      <c r="K116" s="205"/>
      <c r="L116" s="205"/>
      <c r="M116" s="205"/>
      <c r="N116" s="205"/>
    </row>
    <row r="117" spans="1:17" x14ac:dyDescent="0.2">
      <c r="B117" s="317"/>
      <c r="C117" s="240"/>
      <c r="D117" s="241"/>
      <c r="E117" s="183"/>
      <c r="F117" s="76"/>
      <c r="G117" s="76"/>
      <c r="H117" s="76"/>
      <c r="I117" s="205"/>
      <c r="J117" s="205"/>
      <c r="K117" s="205"/>
      <c r="L117" s="205"/>
      <c r="M117" s="205"/>
      <c r="N117" s="205"/>
    </row>
    <row r="118" spans="1:17" s="188" customFormat="1" x14ac:dyDescent="0.2">
      <c r="A118" s="228"/>
      <c r="B118" s="186" t="s">
        <v>9</v>
      </c>
      <c r="C118" s="240"/>
      <c r="D118" s="227">
        <f>SUM(D115:D116)</f>
        <v>0</v>
      </c>
      <c r="E118" s="179"/>
      <c r="F118" s="179">
        <f>SUM(F116:F117)</f>
        <v>0</v>
      </c>
      <c r="G118" s="179">
        <f>SUM(G116:G116)</f>
        <v>0</v>
      </c>
      <c r="H118" s="179"/>
      <c r="I118" s="227">
        <f>SUM(I116:I116)</f>
        <v>0</v>
      </c>
      <c r="J118" s="227">
        <f>SUM(J116:J117)</f>
        <v>0</v>
      </c>
      <c r="K118" s="227">
        <f>SUM(K116:K116)</f>
        <v>0</v>
      </c>
      <c r="L118" s="227">
        <f>SUM(L116:L116)</f>
        <v>0</v>
      </c>
      <c r="M118" s="227"/>
      <c r="N118" s="227">
        <f>SUM(N116:N116)</f>
        <v>0</v>
      </c>
      <c r="O118" s="190"/>
      <c r="P118" s="178">
        <f>SUM(P116:P117)</f>
        <v>0</v>
      </c>
      <c r="Q118" s="188">
        <f>SUM(Q116:Q117)</f>
        <v>0</v>
      </c>
    </row>
    <row r="119" spans="1:17" x14ac:dyDescent="0.2">
      <c r="A119" s="208"/>
      <c r="B119" s="186"/>
      <c r="C119" s="240"/>
      <c r="D119" s="205"/>
      <c r="E119" s="76"/>
      <c r="F119" s="76"/>
      <c r="G119" s="76"/>
      <c r="H119" s="76"/>
      <c r="I119" s="205"/>
      <c r="J119" s="205"/>
      <c r="K119" s="205"/>
      <c r="L119" s="205"/>
      <c r="M119" s="205"/>
      <c r="N119" s="205"/>
    </row>
    <row r="120" spans="1:17" ht="15.75" x14ac:dyDescent="0.25">
      <c r="A120" s="297">
        <v>15</v>
      </c>
      <c r="B120" s="191" t="s">
        <v>912</v>
      </c>
      <c r="C120" s="240"/>
      <c r="D120" s="205"/>
      <c r="E120" s="76"/>
      <c r="F120" s="76"/>
      <c r="G120" s="76"/>
      <c r="H120" s="76"/>
      <c r="I120" s="205"/>
      <c r="J120" s="205"/>
      <c r="K120" s="205"/>
      <c r="L120" s="205"/>
      <c r="M120" s="205"/>
      <c r="N120" s="205"/>
    </row>
    <row r="121" spans="1:17" x14ac:dyDescent="0.2">
      <c r="A121" s="194">
        <v>15.1</v>
      </c>
      <c r="B121" s="186" t="s">
        <v>943</v>
      </c>
      <c r="C121" s="240" t="s">
        <v>27</v>
      </c>
      <c r="D121" s="226" t="s">
        <v>27</v>
      </c>
      <c r="E121" s="185"/>
      <c r="F121" s="185"/>
      <c r="G121" s="185">
        <v>0</v>
      </c>
      <c r="H121" s="185"/>
      <c r="I121" s="226">
        <v>0</v>
      </c>
      <c r="J121" s="226"/>
      <c r="K121" s="226"/>
      <c r="L121" s="226" t="s">
        <v>27</v>
      </c>
      <c r="M121" s="226"/>
      <c r="N121" s="226"/>
    </row>
    <row r="122" spans="1:17" x14ac:dyDescent="0.2">
      <c r="A122" s="208"/>
      <c r="B122" s="186" t="s">
        <v>9</v>
      </c>
      <c r="C122" s="240"/>
      <c r="D122" s="205">
        <f>SUM(D121:D121)</f>
        <v>0</v>
      </c>
      <c r="E122" s="76"/>
      <c r="F122" s="76" t="s">
        <v>27</v>
      </c>
      <c r="G122" s="76">
        <f>SUM(G121:G121)</f>
        <v>0</v>
      </c>
      <c r="H122" s="76"/>
      <c r="I122" s="205">
        <f>SUM(I121:I121)</f>
        <v>0</v>
      </c>
      <c r="J122" s="205" t="s">
        <v>27</v>
      </c>
      <c r="K122" s="205">
        <f>SUM(K121:K121)</f>
        <v>0</v>
      </c>
      <c r="L122" s="205">
        <f>SUM(L121:L121)</f>
        <v>0</v>
      </c>
      <c r="M122" s="205" t="s">
        <v>27</v>
      </c>
      <c r="N122" s="205">
        <f>SUM(N121:N121)</f>
        <v>0</v>
      </c>
      <c r="P122" s="178">
        <f>SUM(P121:P121)</f>
        <v>0</v>
      </c>
      <c r="Q122" s="188">
        <f>SUM(Q121:Q121)</f>
        <v>0</v>
      </c>
    </row>
    <row r="123" spans="1:17" ht="12.75" customHeight="1" x14ac:dyDescent="0.2">
      <c r="A123" s="194"/>
      <c r="B123" s="204"/>
      <c r="C123" s="240"/>
      <c r="D123" s="226"/>
      <c r="E123" s="185"/>
      <c r="F123" s="199"/>
      <c r="G123" s="185"/>
      <c r="H123" s="185"/>
      <c r="I123" s="226"/>
      <c r="J123" s="226"/>
      <c r="K123" s="226"/>
      <c r="L123" s="402"/>
      <c r="M123" s="226"/>
      <c r="N123" s="226"/>
    </row>
    <row r="124" spans="1:17" x14ac:dyDescent="0.2">
      <c r="B124" s="186"/>
      <c r="C124" s="240"/>
      <c r="D124" s="205">
        <f>D108+G108+D113+G113+D122+D101+G101+D118</f>
        <v>1600000</v>
      </c>
      <c r="E124" s="76"/>
      <c r="I124" s="279">
        <f>I108+K108+I113+K113+I122+I101+K101+I118+K118</f>
        <v>0</v>
      </c>
      <c r="L124" s="279">
        <f>L108+N108+L113+N113+L122+L101+N101+L118+N118</f>
        <v>0</v>
      </c>
    </row>
    <row r="125" spans="1:17" x14ac:dyDescent="0.2">
      <c r="B125" s="186"/>
      <c r="C125" s="240"/>
      <c r="D125" s="205"/>
      <c r="E125" s="76"/>
      <c r="I125" s="205"/>
      <c r="L125" s="205"/>
    </row>
    <row r="126" spans="1:17" ht="15.75" x14ac:dyDescent="0.25">
      <c r="A126" s="210">
        <v>16</v>
      </c>
      <c r="B126" s="191" t="s">
        <v>913</v>
      </c>
      <c r="C126" s="240" t="s">
        <v>27</v>
      </c>
      <c r="D126" s="205"/>
      <c r="E126" s="76"/>
      <c r="F126" s="76"/>
      <c r="G126" s="76"/>
      <c r="H126" s="76"/>
      <c r="I126" s="205"/>
      <c r="J126" s="205"/>
      <c r="K126" s="205"/>
      <c r="L126" s="205"/>
      <c r="M126" s="205"/>
      <c r="N126" s="205"/>
    </row>
    <row r="127" spans="1:17" ht="15.75" x14ac:dyDescent="0.25">
      <c r="A127" s="194"/>
      <c r="B127" s="191" t="s">
        <v>914</v>
      </c>
      <c r="C127" s="240"/>
      <c r="D127" s="205"/>
      <c r="E127" s="76"/>
      <c r="F127" s="76"/>
      <c r="G127" s="76"/>
      <c r="H127" s="76"/>
      <c r="I127" s="205"/>
      <c r="J127" s="205"/>
      <c r="K127" s="205"/>
      <c r="L127" s="205"/>
      <c r="M127" s="205"/>
      <c r="N127" s="205"/>
    </row>
    <row r="128" spans="1:17" x14ac:dyDescent="0.2">
      <c r="A128" s="194">
        <v>16.100000000000001</v>
      </c>
      <c r="B128" s="204"/>
      <c r="C128" s="240"/>
      <c r="D128" s="205" t="s">
        <v>27</v>
      </c>
      <c r="E128" s="76"/>
      <c r="F128" s="76"/>
      <c r="G128" s="76"/>
      <c r="H128" s="76"/>
      <c r="I128" s="205" t="s">
        <v>27</v>
      </c>
      <c r="J128" s="205"/>
      <c r="K128" s="205"/>
      <c r="L128" s="205"/>
      <c r="M128" s="205"/>
      <c r="N128" s="205"/>
    </row>
    <row r="129" spans="1:17" x14ac:dyDescent="0.2">
      <c r="A129" s="208"/>
      <c r="B129" s="186"/>
      <c r="C129" s="240"/>
      <c r="D129" s="226"/>
      <c r="E129" s="76"/>
      <c r="F129" s="76"/>
      <c r="G129" s="76"/>
      <c r="H129" s="76"/>
      <c r="I129" s="205"/>
      <c r="J129" s="205"/>
      <c r="K129" s="226"/>
      <c r="L129" s="226"/>
      <c r="M129" s="226"/>
      <c r="N129" s="226"/>
    </row>
    <row r="130" spans="1:17" x14ac:dyDescent="0.2">
      <c r="A130" s="208"/>
      <c r="B130" s="186" t="s">
        <v>9</v>
      </c>
      <c r="C130" s="240"/>
      <c r="D130" s="205">
        <f t="shared" ref="D130:N130" si="6">SUM(D128:D128)</f>
        <v>0</v>
      </c>
      <c r="E130" s="179"/>
      <c r="F130" s="179">
        <f t="shared" si="6"/>
        <v>0</v>
      </c>
      <c r="G130" s="179">
        <f t="shared" si="6"/>
        <v>0</v>
      </c>
      <c r="H130" s="179"/>
      <c r="I130" s="227">
        <f t="shared" si="6"/>
        <v>0</v>
      </c>
      <c r="J130" s="227">
        <f t="shared" si="6"/>
        <v>0</v>
      </c>
      <c r="K130" s="205">
        <f t="shared" si="6"/>
        <v>0</v>
      </c>
      <c r="L130" s="279">
        <f t="shared" si="6"/>
        <v>0</v>
      </c>
      <c r="M130" s="279">
        <f t="shared" si="6"/>
        <v>0</v>
      </c>
      <c r="N130" s="279">
        <f t="shared" si="6"/>
        <v>0</v>
      </c>
      <c r="P130" s="178">
        <f>SUM(P128:P128)</f>
        <v>0</v>
      </c>
      <c r="Q130" s="188">
        <f>SUM(Q128:Q128)</f>
        <v>0</v>
      </c>
    </row>
    <row r="131" spans="1:17" x14ac:dyDescent="0.2">
      <c r="A131" s="208"/>
      <c r="B131" s="186"/>
      <c r="C131" s="240"/>
      <c r="D131" s="205"/>
      <c r="E131" s="76"/>
      <c r="F131" s="76"/>
      <c r="G131" s="76"/>
      <c r="H131" s="76"/>
      <c r="I131" s="205"/>
      <c r="J131" s="205"/>
      <c r="K131" s="205"/>
      <c r="L131" s="205"/>
      <c r="M131" s="205"/>
      <c r="N131" s="205"/>
    </row>
    <row r="132" spans="1:17" ht="15.75" x14ac:dyDescent="0.25">
      <c r="A132" s="194" t="s">
        <v>76</v>
      </c>
      <c r="B132" s="191" t="s">
        <v>915</v>
      </c>
      <c r="C132" s="240"/>
      <c r="D132" s="205"/>
      <c r="E132" s="76"/>
      <c r="F132" s="75"/>
      <c r="G132" s="76"/>
      <c r="H132" s="76"/>
      <c r="I132" s="186"/>
      <c r="J132" s="186"/>
      <c r="K132" s="186"/>
      <c r="L132" s="186"/>
      <c r="M132" s="186"/>
      <c r="N132" s="186"/>
    </row>
    <row r="133" spans="1:17" ht="15.75" x14ac:dyDescent="0.25">
      <c r="A133" s="194"/>
      <c r="B133" s="191" t="s">
        <v>1823</v>
      </c>
      <c r="C133" s="240"/>
      <c r="D133" s="205"/>
      <c r="E133" s="76"/>
      <c r="F133" s="75"/>
      <c r="G133" s="76"/>
      <c r="H133" s="76"/>
      <c r="I133" s="186"/>
      <c r="J133" s="186"/>
      <c r="K133" s="186"/>
      <c r="L133" s="186"/>
      <c r="M133" s="186"/>
      <c r="N133" s="186"/>
    </row>
    <row r="134" spans="1:17" x14ac:dyDescent="0.2">
      <c r="A134" s="194">
        <v>17.100000000000001</v>
      </c>
      <c r="B134" s="186" t="s">
        <v>1822</v>
      </c>
      <c r="C134" s="240"/>
      <c r="D134" s="205">
        <v>0</v>
      </c>
      <c r="E134" s="76"/>
      <c r="F134" s="75"/>
      <c r="G134" s="76"/>
      <c r="H134" s="76"/>
      <c r="I134" s="186"/>
      <c r="J134" s="186"/>
      <c r="K134" s="186"/>
      <c r="L134" s="186"/>
      <c r="M134" s="186"/>
      <c r="N134" s="186"/>
    </row>
    <row r="135" spans="1:17" x14ac:dyDescent="0.2">
      <c r="A135" s="194">
        <v>17.2</v>
      </c>
      <c r="B135" s="186" t="s">
        <v>1671</v>
      </c>
      <c r="C135" s="172" t="s">
        <v>22</v>
      </c>
      <c r="D135" s="401" t="s">
        <v>27</v>
      </c>
      <c r="E135" s="205"/>
      <c r="F135" s="76"/>
      <c r="G135" s="76"/>
      <c r="H135" s="76"/>
      <c r="I135" s="205">
        <v>0</v>
      </c>
      <c r="J135" s="205"/>
      <c r="K135" s="205"/>
      <c r="L135" s="205">
        <v>0</v>
      </c>
      <c r="M135" s="205"/>
      <c r="N135" s="205"/>
    </row>
    <row r="136" spans="1:17" x14ac:dyDescent="0.2">
      <c r="A136" s="194">
        <v>17.3</v>
      </c>
      <c r="B136" s="186" t="s">
        <v>1824</v>
      </c>
      <c r="C136" s="172" t="s">
        <v>22</v>
      </c>
      <c r="D136" s="205">
        <v>150000</v>
      </c>
      <c r="E136" s="205"/>
      <c r="F136" s="76"/>
      <c r="G136" s="76"/>
      <c r="H136" s="76"/>
      <c r="I136" s="205">
        <v>0</v>
      </c>
      <c r="J136" s="205"/>
      <c r="K136" s="205"/>
      <c r="L136" s="205">
        <v>0</v>
      </c>
      <c r="M136" s="205"/>
      <c r="N136" s="205"/>
    </row>
    <row r="137" spans="1:17" x14ac:dyDescent="0.2">
      <c r="A137" s="194">
        <v>17.399999999999999</v>
      </c>
      <c r="B137" s="186" t="s">
        <v>1825</v>
      </c>
      <c r="C137" s="172" t="s">
        <v>22</v>
      </c>
      <c r="D137" s="205">
        <v>600000</v>
      </c>
      <c r="E137" s="205"/>
      <c r="F137" s="76"/>
      <c r="G137" s="76"/>
      <c r="H137" s="76"/>
      <c r="I137" s="205">
        <v>0</v>
      </c>
      <c r="J137" s="205"/>
      <c r="K137" s="205"/>
      <c r="L137" s="205">
        <v>0</v>
      </c>
      <c r="M137" s="205"/>
      <c r="N137" s="205"/>
    </row>
    <row r="138" spans="1:17" x14ac:dyDescent="0.2">
      <c r="A138" s="194">
        <v>17.5</v>
      </c>
      <c r="B138" s="186" t="s">
        <v>1868</v>
      </c>
      <c r="C138" s="172" t="s">
        <v>22</v>
      </c>
      <c r="D138" s="205">
        <v>30000</v>
      </c>
      <c r="E138" s="205"/>
      <c r="F138" s="76"/>
      <c r="G138" s="76"/>
      <c r="H138" s="76"/>
      <c r="I138" s="205">
        <v>0</v>
      </c>
      <c r="J138" s="205"/>
      <c r="K138" s="205"/>
      <c r="L138" s="205">
        <v>0</v>
      </c>
      <c r="M138" s="205"/>
      <c r="N138" s="205"/>
    </row>
    <row r="139" spans="1:17" x14ac:dyDescent="0.2">
      <c r="A139" s="194">
        <v>17.600000000000001</v>
      </c>
      <c r="B139" s="186" t="s">
        <v>1869</v>
      </c>
      <c r="C139" s="172" t="s">
        <v>22</v>
      </c>
      <c r="D139" s="205">
        <v>60000</v>
      </c>
      <c r="E139" s="205"/>
      <c r="F139" s="76"/>
      <c r="G139" s="76"/>
      <c r="H139" s="76"/>
      <c r="I139" s="213">
        <v>0</v>
      </c>
      <c r="J139" s="205"/>
      <c r="K139" s="205"/>
      <c r="L139" s="205">
        <v>0</v>
      </c>
      <c r="M139" s="205"/>
      <c r="N139" s="205"/>
    </row>
    <row r="140" spans="1:17" x14ac:dyDescent="0.2">
      <c r="A140" s="194">
        <v>17.7</v>
      </c>
      <c r="B140" s="186" t="s">
        <v>1828</v>
      </c>
      <c r="C140" s="172" t="s">
        <v>22</v>
      </c>
      <c r="D140" s="205">
        <v>0</v>
      </c>
      <c r="E140" s="205"/>
      <c r="F140" s="76"/>
      <c r="G140" s="76"/>
      <c r="H140" s="76"/>
      <c r="I140" s="205">
        <v>0</v>
      </c>
      <c r="J140" s="205"/>
      <c r="K140" s="205"/>
      <c r="L140" s="293">
        <v>0</v>
      </c>
      <c r="M140" s="205"/>
      <c r="N140" s="205"/>
    </row>
    <row r="141" spans="1:17" s="293" customFormat="1" x14ac:dyDescent="0.2">
      <c r="A141" s="194">
        <v>17.8</v>
      </c>
      <c r="B141" s="293" t="s">
        <v>1829</v>
      </c>
      <c r="C141" s="240" t="s">
        <v>22</v>
      </c>
      <c r="D141" s="205">
        <v>0</v>
      </c>
      <c r="E141" s="205"/>
      <c r="F141" s="205"/>
      <c r="G141" s="205"/>
      <c r="H141" s="205"/>
      <c r="I141" s="205">
        <v>2000000</v>
      </c>
      <c r="J141" s="205"/>
      <c r="K141" s="205"/>
      <c r="L141" s="213">
        <v>0</v>
      </c>
      <c r="M141" s="205"/>
      <c r="N141" s="205"/>
      <c r="O141" s="334"/>
      <c r="P141" s="240"/>
    </row>
    <row r="142" spans="1:17" s="293" customFormat="1" x14ac:dyDescent="0.2">
      <c r="A142" s="194"/>
      <c r="C142" s="240"/>
      <c r="D142" s="205"/>
      <c r="E142" s="205"/>
      <c r="F142" s="205"/>
      <c r="G142" s="205"/>
      <c r="H142" s="205"/>
      <c r="I142" s="205"/>
      <c r="J142" s="205"/>
      <c r="K142" s="205"/>
      <c r="L142" s="213"/>
      <c r="M142" s="205"/>
      <c r="N142" s="205"/>
      <c r="O142" s="334"/>
      <c r="P142" s="240"/>
    </row>
    <row r="143" spans="1:17" s="293" customFormat="1" ht="15.75" x14ac:dyDescent="0.25">
      <c r="A143" s="194"/>
      <c r="B143" s="191" t="s">
        <v>1830</v>
      </c>
      <c r="C143" s="240"/>
      <c r="D143" s="205"/>
      <c r="E143" s="205"/>
      <c r="F143" s="205"/>
      <c r="G143" s="205"/>
      <c r="H143" s="205"/>
      <c r="I143" s="205">
        <v>0</v>
      </c>
      <c r="J143" s="205"/>
      <c r="K143" s="205"/>
      <c r="L143" s="205">
        <v>0</v>
      </c>
      <c r="M143" s="205"/>
      <c r="N143" s="205"/>
      <c r="O143" s="334"/>
      <c r="P143" s="240"/>
    </row>
    <row r="144" spans="1:17" s="293" customFormat="1" x14ac:dyDescent="0.2">
      <c r="A144" s="194">
        <v>17.899999999999999</v>
      </c>
      <c r="B144" s="186" t="s">
        <v>1831</v>
      </c>
      <c r="C144" s="240" t="s">
        <v>22</v>
      </c>
      <c r="D144" s="205">
        <v>0</v>
      </c>
      <c r="E144" s="205"/>
      <c r="F144" s="205"/>
      <c r="G144" s="205"/>
      <c r="H144" s="205"/>
      <c r="I144" s="205">
        <v>0</v>
      </c>
      <c r="J144" s="205"/>
      <c r="K144" s="205"/>
      <c r="L144" s="205">
        <v>0</v>
      </c>
      <c r="M144" s="205"/>
      <c r="N144" s="205"/>
      <c r="O144" s="334"/>
      <c r="P144" s="240"/>
    </row>
    <row r="145" spans="1:14" x14ac:dyDescent="0.2">
      <c r="A145" s="202">
        <v>17.100000000000001</v>
      </c>
      <c r="B145" s="168" t="s">
        <v>1832</v>
      </c>
      <c r="D145" s="205">
        <v>0</v>
      </c>
      <c r="E145" s="205"/>
      <c r="F145" s="76"/>
      <c r="G145" s="76"/>
      <c r="H145" s="76"/>
      <c r="I145" s="205">
        <v>0</v>
      </c>
      <c r="J145" s="205"/>
      <c r="K145" s="205"/>
      <c r="L145" s="205">
        <v>0</v>
      </c>
      <c r="M145" s="205"/>
      <c r="N145" s="205"/>
    </row>
    <row r="146" spans="1:14" x14ac:dyDescent="0.2">
      <c r="A146" s="202">
        <v>17.11</v>
      </c>
      <c r="B146" s="186" t="s">
        <v>1824</v>
      </c>
      <c r="C146" s="172" t="s">
        <v>22</v>
      </c>
      <c r="D146" s="205">
        <v>10000</v>
      </c>
      <c r="E146" s="205"/>
      <c r="F146" s="76"/>
      <c r="G146" s="76"/>
      <c r="H146" s="76"/>
      <c r="I146" s="205">
        <v>0</v>
      </c>
      <c r="J146" s="205"/>
      <c r="K146" s="205"/>
      <c r="L146" s="205">
        <v>0</v>
      </c>
      <c r="M146" s="205"/>
      <c r="N146" s="205"/>
    </row>
    <row r="147" spans="1:14" x14ac:dyDescent="0.2">
      <c r="A147" s="202">
        <v>17.12</v>
      </c>
      <c r="B147" s="186" t="s">
        <v>1833</v>
      </c>
      <c r="C147" s="172" t="s">
        <v>22</v>
      </c>
      <c r="D147" s="205">
        <v>60000</v>
      </c>
      <c r="E147" s="205"/>
      <c r="F147" s="76"/>
      <c r="G147" s="76"/>
      <c r="H147" s="76"/>
      <c r="I147" s="205">
        <v>0</v>
      </c>
      <c r="J147" s="205"/>
      <c r="K147" s="205"/>
      <c r="L147" s="205">
        <v>0</v>
      </c>
      <c r="M147" s="205"/>
      <c r="N147" s="205"/>
    </row>
    <row r="148" spans="1:14" x14ac:dyDescent="0.2">
      <c r="A148" s="202">
        <v>17.13</v>
      </c>
      <c r="B148" s="186" t="s">
        <v>1828</v>
      </c>
      <c r="C148" s="172" t="s">
        <v>22</v>
      </c>
      <c r="D148" s="205">
        <v>0</v>
      </c>
      <c r="E148" s="205"/>
      <c r="F148" s="76"/>
      <c r="G148" s="76"/>
      <c r="H148" s="76"/>
      <c r="I148" s="205">
        <v>0</v>
      </c>
      <c r="J148" s="205"/>
      <c r="K148" s="205"/>
      <c r="L148" s="205">
        <v>0</v>
      </c>
      <c r="M148" s="205"/>
      <c r="N148" s="205"/>
    </row>
    <row r="149" spans="1:14" x14ac:dyDescent="0.2">
      <c r="A149" s="202">
        <v>17.14</v>
      </c>
      <c r="B149" s="186" t="s">
        <v>334</v>
      </c>
      <c r="C149" s="172" t="s">
        <v>22</v>
      </c>
      <c r="D149" s="205">
        <v>0</v>
      </c>
      <c r="E149" s="205"/>
      <c r="F149" s="76"/>
      <c r="G149" s="76"/>
      <c r="H149" s="76"/>
      <c r="I149" s="205">
        <v>2500000</v>
      </c>
      <c r="J149" s="205"/>
      <c r="K149" s="205"/>
      <c r="L149" s="205">
        <v>0</v>
      </c>
      <c r="M149" s="205"/>
      <c r="N149" s="205"/>
    </row>
    <row r="150" spans="1:14" x14ac:dyDescent="0.2">
      <c r="A150" s="202"/>
      <c r="B150" s="186"/>
      <c r="D150" s="205"/>
      <c r="E150" s="205"/>
      <c r="F150" s="76"/>
      <c r="G150" s="76"/>
      <c r="H150" s="76"/>
      <c r="I150" s="205"/>
      <c r="J150" s="205"/>
      <c r="K150" s="205"/>
      <c r="L150" s="205"/>
      <c r="M150" s="205"/>
      <c r="N150" s="205"/>
    </row>
    <row r="151" spans="1:14" ht="15.75" x14ac:dyDescent="0.25">
      <c r="A151" s="202"/>
      <c r="B151" s="315" t="s">
        <v>1834</v>
      </c>
      <c r="D151" s="205"/>
      <c r="E151" s="205"/>
      <c r="G151" s="76"/>
      <c r="H151" s="76"/>
      <c r="I151" s="205">
        <v>0</v>
      </c>
      <c r="J151" s="205"/>
      <c r="K151" s="205"/>
      <c r="L151" s="205">
        <v>0</v>
      </c>
      <c r="M151" s="205"/>
      <c r="N151" s="205"/>
    </row>
    <row r="152" spans="1:14" x14ac:dyDescent="0.2">
      <c r="A152" s="202">
        <v>17.149999999999999</v>
      </c>
      <c r="B152" s="186" t="s">
        <v>1822</v>
      </c>
      <c r="D152" s="205">
        <v>0</v>
      </c>
      <c r="E152" s="205"/>
      <c r="F152" s="76"/>
      <c r="G152" s="76"/>
      <c r="H152" s="76"/>
      <c r="I152" s="205">
        <v>0</v>
      </c>
      <c r="J152" s="205"/>
      <c r="K152" s="205"/>
      <c r="L152" s="205">
        <v>0</v>
      </c>
      <c r="M152" s="205"/>
      <c r="N152" s="205"/>
    </row>
    <row r="153" spans="1:14" x14ac:dyDescent="0.2">
      <c r="A153" s="202">
        <v>17.16</v>
      </c>
      <c r="B153" s="186" t="s">
        <v>1835</v>
      </c>
      <c r="C153" s="172" t="s">
        <v>22</v>
      </c>
      <c r="D153" s="205">
        <v>0</v>
      </c>
      <c r="E153" s="205"/>
      <c r="F153" s="76"/>
      <c r="G153" s="76"/>
      <c r="H153" s="76"/>
      <c r="I153" s="205">
        <v>0</v>
      </c>
      <c r="J153" s="205"/>
      <c r="K153" s="205"/>
      <c r="L153" s="205">
        <v>0</v>
      </c>
      <c r="M153" s="205"/>
      <c r="N153" s="205"/>
    </row>
    <row r="154" spans="1:14" x14ac:dyDescent="0.2">
      <c r="A154" s="202">
        <v>17.170000000000002</v>
      </c>
      <c r="B154" s="186" t="s">
        <v>1824</v>
      </c>
      <c r="C154" s="172" t="s">
        <v>22</v>
      </c>
      <c r="D154" s="205">
        <v>50000</v>
      </c>
      <c r="E154" s="205"/>
      <c r="F154" s="76"/>
      <c r="G154" s="76"/>
      <c r="H154" s="76"/>
      <c r="I154" s="205">
        <v>0</v>
      </c>
      <c r="J154" s="205"/>
      <c r="K154" s="205"/>
      <c r="L154" s="205">
        <v>0</v>
      </c>
      <c r="M154" s="205"/>
      <c r="N154" s="205"/>
    </row>
    <row r="155" spans="1:14" x14ac:dyDescent="0.2">
      <c r="A155" s="202">
        <v>17.18</v>
      </c>
      <c r="B155" s="186" t="s">
        <v>1827</v>
      </c>
      <c r="C155" s="172" t="s">
        <v>22</v>
      </c>
      <c r="D155" s="213">
        <v>40000</v>
      </c>
      <c r="E155" s="76"/>
      <c r="F155" s="76"/>
      <c r="G155" s="76"/>
      <c r="H155" s="76"/>
      <c r="I155" s="205">
        <v>0</v>
      </c>
      <c r="J155" s="205"/>
      <c r="K155" s="205"/>
      <c r="L155" s="205">
        <v>0</v>
      </c>
      <c r="M155" s="205"/>
      <c r="N155" s="205"/>
    </row>
    <row r="156" spans="1:14" x14ac:dyDescent="0.2">
      <c r="A156" s="202">
        <v>17.190000000000001</v>
      </c>
      <c r="B156" s="186" t="s">
        <v>1828</v>
      </c>
      <c r="C156" s="172" t="s">
        <v>22</v>
      </c>
      <c r="D156" s="213">
        <v>0</v>
      </c>
      <c r="E156" s="76"/>
      <c r="F156" s="76"/>
      <c r="G156" s="76"/>
      <c r="H156" s="76"/>
      <c r="I156" s="205">
        <v>0</v>
      </c>
      <c r="J156" s="205"/>
      <c r="K156" s="205"/>
      <c r="L156" s="205">
        <v>0</v>
      </c>
      <c r="M156" s="205"/>
      <c r="N156" s="205"/>
    </row>
    <row r="157" spans="1:14" x14ac:dyDescent="0.2">
      <c r="A157" s="202">
        <v>17.2</v>
      </c>
      <c r="B157" s="293" t="s">
        <v>1836</v>
      </c>
      <c r="C157" s="172" t="s">
        <v>22</v>
      </c>
      <c r="D157" s="213">
        <v>0</v>
      </c>
      <c r="E157" s="76"/>
      <c r="F157" s="76"/>
      <c r="G157" s="76"/>
      <c r="H157" s="76"/>
      <c r="I157" s="213">
        <v>2000000</v>
      </c>
      <c r="J157" s="205"/>
      <c r="K157" s="205"/>
      <c r="L157" s="205">
        <v>0</v>
      </c>
      <c r="M157" s="205"/>
      <c r="N157" s="205"/>
    </row>
    <row r="158" spans="1:14" x14ac:dyDescent="0.2">
      <c r="A158" s="202"/>
      <c r="B158" s="293"/>
      <c r="E158" s="76"/>
      <c r="F158" s="76"/>
      <c r="G158" s="76"/>
      <c r="H158" s="76"/>
      <c r="I158" s="205"/>
      <c r="J158" s="205"/>
      <c r="K158" s="205"/>
      <c r="L158" s="205"/>
      <c r="M158" s="205"/>
      <c r="N158" s="205"/>
    </row>
    <row r="159" spans="1:14" ht="15.75" x14ac:dyDescent="0.25">
      <c r="A159" s="202"/>
      <c r="B159" s="400" t="s">
        <v>1837</v>
      </c>
      <c r="E159" s="76"/>
      <c r="F159" s="76"/>
      <c r="G159" s="76"/>
      <c r="H159" s="76"/>
      <c r="I159" s="205"/>
      <c r="J159" s="205"/>
      <c r="K159" s="205"/>
      <c r="L159" s="205"/>
      <c r="M159" s="205"/>
      <c r="N159" s="205"/>
    </row>
    <row r="160" spans="1:14" x14ac:dyDescent="0.2">
      <c r="A160" s="202">
        <v>17.21</v>
      </c>
      <c r="B160" s="186" t="s">
        <v>1838</v>
      </c>
      <c r="D160" s="213">
        <v>0</v>
      </c>
      <c r="E160" s="76"/>
      <c r="F160" s="76"/>
      <c r="G160" s="76"/>
      <c r="H160" s="76"/>
      <c r="I160" s="213">
        <v>2600000</v>
      </c>
      <c r="J160" s="205"/>
      <c r="K160" s="205"/>
      <c r="L160" s="205"/>
      <c r="M160" s="205"/>
      <c r="N160" s="205"/>
    </row>
    <row r="161" spans="1:14" x14ac:dyDescent="0.2">
      <c r="A161" s="202">
        <v>17.21</v>
      </c>
      <c r="B161" s="186" t="s">
        <v>1824</v>
      </c>
      <c r="C161" s="172" t="s">
        <v>22</v>
      </c>
      <c r="D161" s="213">
        <v>0</v>
      </c>
      <c r="E161" s="76"/>
      <c r="F161" s="76"/>
      <c r="G161" s="76"/>
      <c r="H161" s="76"/>
      <c r="I161" s="213">
        <v>150000</v>
      </c>
      <c r="J161" s="205"/>
      <c r="K161" s="205"/>
      <c r="L161" s="205"/>
      <c r="M161" s="205"/>
      <c r="N161" s="205"/>
    </row>
    <row r="162" spans="1:14" x14ac:dyDescent="0.2">
      <c r="A162" s="202">
        <v>17.22</v>
      </c>
      <c r="B162" s="186" t="s">
        <v>1825</v>
      </c>
      <c r="C162" s="172" t="s">
        <v>22</v>
      </c>
      <c r="D162" s="213">
        <v>0</v>
      </c>
      <c r="E162" s="76"/>
      <c r="F162" s="76"/>
      <c r="G162" s="76"/>
      <c r="H162" s="76"/>
      <c r="I162" s="213">
        <v>700000</v>
      </c>
      <c r="J162" s="205"/>
      <c r="K162" s="205"/>
      <c r="L162" s="205"/>
      <c r="M162" s="205"/>
      <c r="N162" s="205"/>
    </row>
    <row r="163" spans="1:14" x14ac:dyDescent="0.2">
      <c r="A163" s="202">
        <v>17.23</v>
      </c>
      <c r="B163" s="186" t="s">
        <v>1826</v>
      </c>
      <c r="C163" s="172" t="s">
        <v>22</v>
      </c>
      <c r="D163" s="213">
        <v>0</v>
      </c>
      <c r="E163" s="76"/>
      <c r="F163" s="76"/>
      <c r="G163" s="76"/>
      <c r="H163" s="76"/>
      <c r="I163" s="213">
        <v>200000</v>
      </c>
      <c r="J163" s="205"/>
      <c r="K163" s="205"/>
      <c r="L163" s="205"/>
      <c r="M163" s="205"/>
      <c r="N163" s="205"/>
    </row>
    <row r="164" spans="1:14" x14ac:dyDescent="0.2">
      <c r="A164" s="202">
        <v>17.239999999999998</v>
      </c>
      <c r="B164" s="186" t="s">
        <v>1827</v>
      </c>
      <c r="C164" s="172" t="s">
        <v>22</v>
      </c>
      <c r="D164" s="213">
        <v>0</v>
      </c>
      <c r="E164" s="76"/>
      <c r="F164" s="76"/>
      <c r="G164" s="76"/>
      <c r="H164" s="76"/>
      <c r="I164" s="213">
        <v>200000</v>
      </c>
      <c r="J164" s="205"/>
      <c r="K164" s="205"/>
      <c r="L164" s="205"/>
      <c r="M164" s="205"/>
      <c r="N164" s="205"/>
    </row>
    <row r="165" spans="1:14" x14ac:dyDescent="0.2">
      <c r="A165" s="202">
        <v>17.25</v>
      </c>
      <c r="B165" s="186" t="s">
        <v>1828</v>
      </c>
      <c r="C165" s="172" t="s">
        <v>22</v>
      </c>
      <c r="D165" s="213">
        <v>0</v>
      </c>
      <c r="E165" s="76"/>
      <c r="F165" s="76"/>
      <c r="G165" s="76"/>
      <c r="H165" s="76"/>
      <c r="I165" s="213">
        <v>10000</v>
      </c>
      <c r="J165" s="205"/>
      <c r="K165" s="205"/>
      <c r="L165" s="205">
        <v>3000</v>
      </c>
      <c r="M165" s="205"/>
      <c r="N165" s="205"/>
    </row>
    <row r="166" spans="1:14" x14ac:dyDescent="0.2">
      <c r="A166" s="202">
        <v>17.260000000000002</v>
      </c>
      <c r="B166" s="293" t="s">
        <v>1836</v>
      </c>
      <c r="C166" s="172" t="s">
        <v>22</v>
      </c>
      <c r="D166" s="213">
        <v>0</v>
      </c>
      <c r="E166" s="76"/>
      <c r="F166" s="76"/>
      <c r="G166" s="76"/>
      <c r="H166" s="76"/>
      <c r="I166" s="213">
        <v>5000000</v>
      </c>
      <c r="J166" s="205"/>
      <c r="K166" s="205"/>
      <c r="L166" s="205">
        <v>3000000</v>
      </c>
      <c r="M166" s="205"/>
      <c r="N166" s="205"/>
    </row>
    <row r="167" spans="1:14" x14ac:dyDescent="0.2">
      <c r="A167" s="202">
        <v>17.27</v>
      </c>
      <c r="B167" s="293" t="s">
        <v>1839</v>
      </c>
      <c r="D167" s="213">
        <v>0</v>
      </c>
      <c r="E167" s="76"/>
      <c r="F167" s="76"/>
      <c r="G167" s="76"/>
      <c r="H167" s="76"/>
      <c r="I167" s="213">
        <v>2000000</v>
      </c>
      <c r="J167" s="205"/>
      <c r="K167" s="205"/>
      <c r="L167" s="205">
        <v>2000000</v>
      </c>
      <c r="M167" s="205"/>
      <c r="N167" s="205"/>
    </row>
    <row r="168" spans="1:14" x14ac:dyDescent="0.2">
      <c r="A168" s="202">
        <v>17.28</v>
      </c>
      <c r="B168" s="293" t="s">
        <v>1840</v>
      </c>
      <c r="C168" s="172" t="s">
        <v>22</v>
      </c>
      <c r="D168" s="213">
        <v>0</v>
      </c>
      <c r="E168" s="76"/>
      <c r="F168" s="76"/>
      <c r="G168" s="76"/>
      <c r="H168" s="76"/>
      <c r="I168" s="213">
        <v>10000000</v>
      </c>
      <c r="J168" s="205"/>
      <c r="K168" s="205"/>
      <c r="L168" s="205">
        <v>10000000</v>
      </c>
      <c r="M168" s="205"/>
      <c r="N168" s="205"/>
    </row>
    <row r="169" spans="1:14" x14ac:dyDescent="0.2">
      <c r="A169" s="202">
        <v>17.29</v>
      </c>
      <c r="B169" s="293" t="s">
        <v>1841</v>
      </c>
      <c r="C169" s="172" t="s">
        <v>22</v>
      </c>
      <c r="D169" s="213">
        <v>0</v>
      </c>
      <c r="E169" s="76"/>
      <c r="F169" s="76"/>
      <c r="G169" s="76"/>
      <c r="H169" s="76"/>
      <c r="I169" s="213">
        <v>5000000</v>
      </c>
      <c r="J169" s="205"/>
      <c r="K169" s="205"/>
      <c r="L169" s="205">
        <v>5000000</v>
      </c>
      <c r="M169" s="205"/>
      <c r="N169" s="205"/>
    </row>
    <row r="170" spans="1:14" x14ac:dyDescent="0.2">
      <c r="A170" s="202">
        <v>17.3</v>
      </c>
      <c r="B170" s="293" t="s">
        <v>1842</v>
      </c>
      <c r="C170" s="172" t="s">
        <v>22</v>
      </c>
      <c r="D170" s="213">
        <v>0</v>
      </c>
      <c r="E170" s="76"/>
      <c r="F170" s="76"/>
      <c r="G170" s="76"/>
      <c r="H170" s="76"/>
      <c r="I170" s="213">
        <v>300000</v>
      </c>
      <c r="J170" s="205"/>
      <c r="K170" s="205"/>
      <c r="L170" s="205"/>
      <c r="M170" s="205"/>
      <c r="N170" s="205"/>
    </row>
    <row r="171" spans="1:14" x14ac:dyDescent="0.2">
      <c r="A171" s="202">
        <v>17.309999999999999</v>
      </c>
      <c r="B171" s="293" t="s">
        <v>841</v>
      </c>
      <c r="C171" s="172" t="s">
        <v>22</v>
      </c>
      <c r="D171" s="213">
        <v>0</v>
      </c>
      <c r="E171" s="76"/>
      <c r="F171" s="76"/>
      <c r="G171" s="76"/>
      <c r="H171" s="76"/>
      <c r="I171" s="213">
        <v>600000</v>
      </c>
      <c r="J171" s="205"/>
      <c r="K171" s="205"/>
      <c r="L171" s="205"/>
      <c r="M171" s="205"/>
      <c r="N171" s="205"/>
    </row>
    <row r="172" spans="1:14" x14ac:dyDescent="0.2">
      <c r="A172" s="202"/>
      <c r="B172" s="293"/>
      <c r="E172" s="76"/>
      <c r="F172" s="76"/>
      <c r="G172" s="76"/>
      <c r="H172" s="76"/>
      <c r="I172" s="205"/>
      <c r="J172" s="205"/>
      <c r="K172" s="205"/>
      <c r="L172" s="205"/>
      <c r="M172" s="205"/>
      <c r="N172" s="205"/>
    </row>
    <row r="173" spans="1:14" ht="15.75" x14ac:dyDescent="0.25">
      <c r="A173" s="202"/>
      <c r="B173" s="400" t="s">
        <v>1843</v>
      </c>
      <c r="E173" s="76"/>
      <c r="F173" s="76"/>
      <c r="G173" s="76"/>
      <c r="H173" s="76"/>
      <c r="I173" s="205"/>
      <c r="J173" s="205"/>
      <c r="K173" s="205"/>
      <c r="L173" s="205"/>
      <c r="M173" s="205"/>
      <c r="N173" s="205"/>
    </row>
    <row r="174" spans="1:14" x14ac:dyDescent="0.2">
      <c r="A174" s="202">
        <v>17.32</v>
      </c>
      <c r="B174" s="293" t="s">
        <v>1844</v>
      </c>
      <c r="C174" s="172" t="s">
        <v>22</v>
      </c>
      <c r="D174" s="213">
        <v>250000</v>
      </c>
      <c r="E174" s="76"/>
      <c r="F174" s="76"/>
      <c r="G174" s="76"/>
      <c r="H174" s="76"/>
      <c r="I174" s="205"/>
      <c r="J174" s="205"/>
      <c r="K174" s="205"/>
      <c r="L174" s="205"/>
      <c r="M174" s="205"/>
      <c r="N174" s="205"/>
    </row>
    <row r="175" spans="1:14" x14ac:dyDescent="0.2">
      <c r="A175" s="202">
        <v>17.329999999999998</v>
      </c>
      <c r="B175" s="293" t="s">
        <v>1870</v>
      </c>
      <c r="C175" s="172" t="s">
        <v>22</v>
      </c>
      <c r="D175" s="213">
        <v>60000</v>
      </c>
      <c r="E175" s="76"/>
      <c r="F175" s="76"/>
      <c r="G175" s="76"/>
      <c r="H175" s="76"/>
      <c r="I175" s="205"/>
      <c r="J175" s="205"/>
      <c r="K175" s="205"/>
      <c r="L175" s="205"/>
      <c r="M175" s="205"/>
      <c r="N175" s="205"/>
    </row>
    <row r="176" spans="1:14" x14ac:dyDescent="0.2">
      <c r="A176" s="202">
        <v>17.34</v>
      </c>
      <c r="B176" s="293" t="s">
        <v>841</v>
      </c>
      <c r="C176" s="172" t="s">
        <v>22</v>
      </c>
      <c r="D176" s="213">
        <v>60000</v>
      </c>
      <c r="E176" s="76"/>
      <c r="F176" s="76"/>
      <c r="G176" s="76"/>
      <c r="H176" s="76"/>
      <c r="I176" s="205"/>
      <c r="J176" s="205"/>
      <c r="K176" s="205"/>
      <c r="L176" s="205"/>
      <c r="M176" s="205"/>
      <c r="N176" s="205"/>
    </row>
    <row r="177" spans="1:14" x14ac:dyDescent="0.2">
      <c r="A177" s="202">
        <v>17.350000000000001</v>
      </c>
      <c r="B177" s="293" t="s">
        <v>1845</v>
      </c>
      <c r="C177" s="172" t="s">
        <v>22</v>
      </c>
      <c r="D177" s="213">
        <v>0</v>
      </c>
      <c r="E177" s="76"/>
      <c r="F177" s="76"/>
      <c r="G177" s="76"/>
      <c r="H177" s="76"/>
      <c r="I177" s="205"/>
      <c r="J177" s="205"/>
      <c r="K177" s="205"/>
      <c r="L177" s="205"/>
      <c r="M177" s="205"/>
      <c r="N177" s="205"/>
    </row>
    <row r="178" spans="1:14" x14ac:dyDescent="0.2">
      <c r="A178" s="202"/>
      <c r="B178" s="293"/>
      <c r="C178" s="342"/>
      <c r="E178" s="76"/>
      <c r="F178" s="76"/>
      <c r="G178" s="76"/>
      <c r="H178" s="76"/>
      <c r="I178" s="205"/>
      <c r="J178" s="205"/>
      <c r="K178" s="205"/>
      <c r="L178" s="205"/>
      <c r="M178" s="205"/>
      <c r="N178" s="205"/>
    </row>
    <row r="179" spans="1:14" ht="15.75" x14ac:dyDescent="0.25">
      <c r="A179" s="202"/>
      <c r="B179" s="400" t="s">
        <v>1846</v>
      </c>
      <c r="C179" s="342"/>
      <c r="E179" s="76"/>
      <c r="F179" s="76"/>
      <c r="G179" s="76"/>
      <c r="H179" s="76"/>
      <c r="I179" s="205"/>
      <c r="J179" s="205"/>
      <c r="K179" s="205"/>
      <c r="L179" s="205"/>
      <c r="M179" s="205"/>
      <c r="N179" s="205"/>
    </row>
    <row r="180" spans="1:14" ht="15.75" x14ac:dyDescent="0.25">
      <c r="A180" s="202">
        <v>17.36</v>
      </c>
      <c r="B180" s="293" t="s">
        <v>1847</v>
      </c>
      <c r="C180" s="240" t="s">
        <v>240</v>
      </c>
      <c r="D180" s="213">
        <v>0</v>
      </c>
      <c r="E180" s="76"/>
      <c r="F180" s="76"/>
      <c r="G180" s="76"/>
      <c r="H180" s="76"/>
      <c r="I180" s="424">
        <v>5000000</v>
      </c>
      <c r="J180" s="205"/>
      <c r="K180" s="205"/>
      <c r="L180" s="205">
        <v>2000000</v>
      </c>
      <c r="M180" s="205"/>
      <c r="N180" s="205"/>
    </row>
    <row r="181" spans="1:14" x14ac:dyDescent="0.2">
      <c r="A181" s="202"/>
      <c r="B181" s="293"/>
      <c r="C181" s="342"/>
      <c r="E181" s="76"/>
      <c r="F181" s="76"/>
      <c r="G181" s="76"/>
      <c r="H181" s="76"/>
      <c r="I181" s="205"/>
      <c r="J181" s="205"/>
      <c r="K181" s="205"/>
      <c r="L181" s="205"/>
      <c r="M181" s="205"/>
      <c r="N181" s="205"/>
    </row>
    <row r="182" spans="1:14" ht="15.75" x14ac:dyDescent="0.25">
      <c r="A182" s="202"/>
      <c r="B182" s="400" t="s">
        <v>1848</v>
      </c>
      <c r="C182" s="240" t="s">
        <v>240</v>
      </c>
      <c r="E182" s="76"/>
      <c r="F182" s="76"/>
      <c r="G182" s="76"/>
      <c r="H182" s="76"/>
      <c r="I182" s="205"/>
      <c r="J182" s="205"/>
      <c r="K182" s="205"/>
      <c r="L182" s="205"/>
      <c r="M182" s="205"/>
      <c r="N182" s="205"/>
    </row>
    <row r="183" spans="1:14" x14ac:dyDescent="0.2">
      <c r="A183" s="202">
        <v>17.37</v>
      </c>
      <c r="B183" s="293" t="s">
        <v>1849</v>
      </c>
      <c r="C183" s="240" t="s">
        <v>240</v>
      </c>
      <c r="D183" s="213">
        <v>180000</v>
      </c>
      <c r="E183" s="76"/>
      <c r="F183" s="76"/>
      <c r="G183" s="76"/>
      <c r="H183" s="76"/>
      <c r="I183" s="205">
        <v>180000</v>
      </c>
      <c r="J183" s="205"/>
      <c r="K183" s="205"/>
      <c r="L183" s="205"/>
      <c r="M183" s="205"/>
      <c r="N183" s="205"/>
    </row>
    <row r="184" spans="1:14" x14ac:dyDescent="0.2">
      <c r="A184" s="202">
        <v>17.38</v>
      </c>
      <c r="B184" s="293" t="s">
        <v>1850</v>
      </c>
      <c r="C184" s="240" t="s">
        <v>240</v>
      </c>
      <c r="D184" s="213">
        <v>2500000</v>
      </c>
      <c r="E184" s="76"/>
      <c r="F184" s="76"/>
      <c r="G184" s="76"/>
      <c r="H184" s="76"/>
      <c r="I184" s="205"/>
      <c r="J184" s="205"/>
      <c r="K184" s="205"/>
      <c r="L184" s="205"/>
      <c r="M184" s="205"/>
      <c r="N184" s="205"/>
    </row>
    <row r="185" spans="1:14" x14ac:dyDescent="0.2">
      <c r="A185" s="202">
        <v>17.39</v>
      </c>
      <c r="B185" s="293" t="s">
        <v>1851</v>
      </c>
      <c r="C185" s="240" t="s">
        <v>240</v>
      </c>
      <c r="D185" s="213">
        <v>800000</v>
      </c>
      <c r="E185" s="76"/>
      <c r="F185" s="76"/>
      <c r="G185" s="76"/>
      <c r="H185" s="76"/>
      <c r="I185" s="205"/>
      <c r="J185" s="205"/>
      <c r="K185" s="205"/>
      <c r="L185" s="205"/>
      <c r="M185" s="205"/>
      <c r="N185" s="205"/>
    </row>
    <row r="186" spans="1:14" x14ac:dyDescent="0.2">
      <c r="A186" s="202">
        <v>17.399999999999999</v>
      </c>
      <c r="B186" s="293" t="s">
        <v>1852</v>
      </c>
      <c r="C186" s="240" t="s">
        <v>240</v>
      </c>
      <c r="D186" s="213">
        <v>600000</v>
      </c>
      <c r="E186" s="76"/>
      <c r="F186" s="76"/>
      <c r="G186" s="76"/>
      <c r="H186" s="76"/>
      <c r="I186" s="205">
        <v>600000</v>
      </c>
      <c r="J186" s="205"/>
      <c r="K186" s="205"/>
      <c r="L186" s="205"/>
      <c r="M186" s="205"/>
      <c r="N186" s="205"/>
    </row>
    <row r="187" spans="1:14" x14ac:dyDescent="0.2">
      <c r="A187" s="202">
        <v>17.41</v>
      </c>
      <c r="B187" s="293" t="s">
        <v>1856</v>
      </c>
      <c r="C187" s="240" t="s">
        <v>240</v>
      </c>
      <c r="D187" s="213">
        <v>2500000</v>
      </c>
      <c r="E187" s="76"/>
      <c r="F187" s="76"/>
      <c r="G187" s="76"/>
      <c r="H187" s="76"/>
      <c r="I187" s="205">
        <v>2500000</v>
      </c>
      <c r="J187" s="205"/>
      <c r="K187" s="205"/>
      <c r="L187" s="205"/>
      <c r="M187" s="205"/>
      <c r="N187" s="205"/>
    </row>
    <row r="188" spans="1:14" x14ac:dyDescent="0.2">
      <c r="A188" s="202">
        <v>17.420000000000002</v>
      </c>
      <c r="B188" s="293" t="s">
        <v>1853</v>
      </c>
      <c r="C188" s="240" t="s">
        <v>240</v>
      </c>
      <c r="D188" s="213">
        <v>2800000</v>
      </c>
      <c r="E188" s="76"/>
      <c r="F188" s="76"/>
      <c r="G188" s="76"/>
      <c r="H188" s="76"/>
      <c r="I188" s="205"/>
      <c r="J188" s="205"/>
      <c r="K188" s="205"/>
      <c r="L188" s="205"/>
      <c r="M188" s="205"/>
      <c r="N188" s="205"/>
    </row>
    <row r="189" spans="1:14" x14ac:dyDescent="0.2">
      <c r="A189" s="202">
        <v>17.43</v>
      </c>
      <c r="B189" s="293" t="s">
        <v>1854</v>
      </c>
      <c r="C189" s="240" t="s">
        <v>240</v>
      </c>
      <c r="D189" s="213">
        <v>3000000</v>
      </c>
      <c r="E189" s="76"/>
      <c r="F189" s="76"/>
      <c r="G189" s="76"/>
      <c r="H189" s="76"/>
      <c r="I189" s="205"/>
      <c r="J189" s="205"/>
      <c r="K189" s="205"/>
      <c r="L189" s="205"/>
      <c r="M189" s="205"/>
      <c r="N189" s="205"/>
    </row>
    <row r="190" spans="1:14" x14ac:dyDescent="0.2">
      <c r="A190" s="202">
        <v>17.440000000000001</v>
      </c>
      <c r="B190" s="293" t="s">
        <v>1855</v>
      </c>
      <c r="C190" s="342"/>
      <c r="E190" s="76"/>
      <c r="F190" s="76"/>
      <c r="G190" s="76"/>
      <c r="H190" s="76"/>
      <c r="I190" s="205">
        <v>800000</v>
      </c>
      <c r="J190" s="205"/>
      <c r="K190" s="205"/>
      <c r="L190" s="205"/>
      <c r="M190" s="205"/>
      <c r="N190" s="205"/>
    </row>
    <row r="191" spans="1:14" x14ac:dyDescent="0.2">
      <c r="A191" s="202">
        <v>17.45</v>
      </c>
      <c r="B191" s="293" t="s">
        <v>1857</v>
      </c>
      <c r="C191" s="342"/>
      <c r="D191" s="213">
        <v>3500000</v>
      </c>
      <c r="E191" s="76"/>
      <c r="F191" s="76"/>
      <c r="G191" s="76"/>
      <c r="H191" s="76"/>
      <c r="I191" s="205"/>
      <c r="J191" s="205"/>
      <c r="K191" s="205"/>
      <c r="L191" s="205"/>
      <c r="M191" s="205"/>
      <c r="N191" s="205"/>
    </row>
    <row r="192" spans="1:14" x14ac:dyDescent="0.2">
      <c r="A192" s="202">
        <v>17.46</v>
      </c>
      <c r="B192" s="293" t="s">
        <v>1858</v>
      </c>
      <c r="C192" s="342"/>
      <c r="D192" s="213">
        <v>500000</v>
      </c>
      <c r="E192" s="76"/>
      <c r="F192" s="76"/>
      <c r="G192" s="76"/>
      <c r="H192" s="76"/>
      <c r="I192" s="205">
        <v>250000</v>
      </c>
      <c r="J192" s="205"/>
      <c r="K192" s="205"/>
      <c r="L192" s="205">
        <v>250000</v>
      </c>
      <c r="M192" s="205"/>
      <c r="N192" s="205"/>
    </row>
    <row r="193" spans="1:18" x14ac:dyDescent="0.2">
      <c r="A193" s="202"/>
      <c r="B193" s="293"/>
      <c r="C193" s="342"/>
      <c r="E193" s="76"/>
      <c r="F193" s="76"/>
      <c r="G193" s="76"/>
      <c r="H193" s="76"/>
      <c r="I193" s="205"/>
      <c r="J193" s="205"/>
      <c r="K193" s="205"/>
      <c r="L193" s="205"/>
      <c r="M193" s="205"/>
      <c r="N193" s="205"/>
    </row>
    <row r="194" spans="1:18" x14ac:dyDescent="0.2">
      <c r="A194" s="202"/>
      <c r="B194" s="293"/>
      <c r="C194" s="342"/>
      <c r="E194" s="76"/>
      <c r="F194" s="76"/>
      <c r="G194" s="76"/>
      <c r="H194" s="76"/>
      <c r="I194" s="205"/>
      <c r="J194" s="205"/>
      <c r="K194" s="205"/>
      <c r="L194" s="205"/>
      <c r="M194" s="205"/>
      <c r="N194" s="205"/>
    </row>
    <row r="195" spans="1:18" x14ac:dyDescent="0.2">
      <c r="A195" s="202">
        <v>17.47</v>
      </c>
      <c r="B195" s="293" t="s">
        <v>1849</v>
      </c>
      <c r="C195" s="240" t="s">
        <v>240</v>
      </c>
      <c r="D195" s="213">
        <v>180000</v>
      </c>
      <c r="E195" s="76"/>
      <c r="F195" s="76"/>
      <c r="G195" s="76"/>
      <c r="H195" s="76"/>
      <c r="I195" s="205">
        <v>180000</v>
      </c>
      <c r="J195" s="205"/>
      <c r="K195" s="205"/>
      <c r="L195" s="205"/>
      <c r="M195" s="205"/>
      <c r="N195" s="205"/>
    </row>
    <row r="196" spans="1:18" x14ac:dyDescent="0.2">
      <c r="A196" s="202">
        <v>17.48</v>
      </c>
      <c r="B196" s="293" t="s">
        <v>1860</v>
      </c>
      <c r="C196" s="240" t="s">
        <v>240</v>
      </c>
      <c r="D196" s="213">
        <v>2500000</v>
      </c>
      <c r="E196" s="76"/>
      <c r="F196" s="76"/>
      <c r="G196" s="76"/>
      <c r="H196" s="76"/>
      <c r="I196" s="205">
        <v>2500000</v>
      </c>
      <c r="J196" s="205"/>
      <c r="K196" s="205"/>
      <c r="L196" s="205">
        <v>5000000</v>
      </c>
      <c r="M196" s="205"/>
      <c r="N196" s="205"/>
    </row>
    <row r="197" spans="1:18" x14ac:dyDescent="0.2">
      <c r="A197" s="202">
        <v>17.489999999999998</v>
      </c>
      <c r="B197" s="293" t="s">
        <v>1859</v>
      </c>
      <c r="C197" s="240" t="s">
        <v>240</v>
      </c>
      <c r="D197" s="213">
        <v>2800000</v>
      </c>
      <c r="E197" s="76"/>
      <c r="F197" s="76"/>
      <c r="G197" s="76"/>
      <c r="H197" s="76"/>
      <c r="I197" s="205">
        <v>2800000</v>
      </c>
      <c r="J197" s="205"/>
      <c r="K197" s="205"/>
      <c r="L197" s="205"/>
      <c r="M197" s="205"/>
      <c r="N197" s="205"/>
    </row>
    <row r="198" spans="1:18" x14ac:dyDescent="0.2">
      <c r="A198" s="202"/>
      <c r="B198" s="293"/>
      <c r="C198" s="342"/>
      <c r="E198" s="76"/>
      <c r="F198" s="76"/>
      <c r="G198" s="76"/>
      <c r="H198" s="76"/>
      <c r="I198" s="205"/>
      <c r="J198" s="205"/>
      <c r="K198" s="205"/>
      <c r="L198" s="205"/>
      <c r="M198" s="205"/>
      <c r="N198" s="205"/>
    </row>
    <row r="199" spans="1:18" ht="15.75" x14ac:dyDescent="0.25">
      <c r="A199" s="202"/>
      <c r="B199" s="400" t="s">
        <v>1861</v>
      </c>
      <c r="C199" s="342"/>
      <c r="E199" s="76"/>
      <c r="F199" s="76"/>
      <c r="G199" s="76"/>
      <c r="H199" s="76"/>
      <c r="I199" s="205"/>
      <c r="J199" s="205"/>
      <c r="K199" s="205"/>
      <c r="L199" s="205"/>
      <c r="M199" s="205"/>
      <c r="N199" s="205"/>
    </row>
    <row r="200" spans="1:18" s="345" customFormat="1" x14ac:dyDescent="0.2">
      <c r="A200" s="202">
        <v>17.5</v>
      </c>
      <c r="B200" s="293" t="s">
        <v>1862</v>
      </c>
      <c r="C200" s="172" t="s">
        <v>344</v>
      </c>
      <c r="D200" s="213">
        <v>150000</v>
      </c>
      <c r="E200" s="343"/>
      <c r="F200" s="343"/>
      <c r="G200" s="343"/>
      <c r="H200" s="343"/>
      <c r="I200" s="346"/>
      <c r="J200" s="346"/>
      <c r="K200" s="346"/>
      <c r="L200" s="346"/>
      <c r="M200" s="346"/>
      <c r="N200" s="346"/>
      <c r="O200" s="344"/>
      <c r="P200" s="342"/>
    </row>
    <row r="201" spans="1:18" x14ac:dyDescent="0.2">
      <c r="A201" s="202">
        <v>17.510000000000002</v>
      </c>
      <c r="B201" s="293" t="s">
        <v>1863</v>
      </c>
      <c r="C201" s="240" t="s">
        <v>240</v>
      </c>
      <c r="D201" s="213">
        <v>1000</v>
      </c>
      <c r="E201" s="76"/>
      <c r="F201" s="76"/>
      <c r="G201" s="76"/>
      <c r="H201" s="76"/>
      <c r="I201" s="205"/>
      <c r="J201" s="205"/>
      <c r="K201" s="205"/>
      <c r="L201" s="205"/>
      <c r="M201" s="205"/>
      <c r="N201" s="205"/>
    </row>
    <row r="202" spans="1:18" ht="15.75" x14ac:dyDescent="0.25">
      <c r="A202" s="202">
        <v>17.53</v>
      </c>
      <c r="B202" s="293" t="s">
        <v>1864</v>
      </c>
      <c r="C202" s="240" t="s">
        <v>240</v>
      </c>
      <c r="D202" s="424">
        <v>4000</v>
      </c>
      <c r="E202" s="76"/>
      <c r="F202" s="76"/>
      <c r="G202" s="76"/>
      <c r="H202" s="76"/>
      <c r="I202" s="205"/>
      <c r="J202" s="205"/>
      <c r="K202" s="205"/>
      <c r="L202" s="205"/>
      <c r="M202" s="205"/>
      <c r="N202" s="205"/>
    </row>
    <row r="203" spans="1:18" x14ac:dyDescent="0.2">
      <c r="A203" s="202"/>
      <c r="B203" s="186"/>
      <c r="D203" s="205"/>
      <c r="E203" s="76"/>
      <c r="F203" s="76"/>
      <c r="G203" s="76"/>
      <c r="H203" s="76"/>
      <c r="I203" s="213"/>
      <c r="K203" s="213"/>
      <c r="L203" s="205"/>
      <c r="M203" s="205"/>
      <c r="N203" s="205"/>
    </row>
    <row r="204" spans="1:18" x14ac:dyDescent="0.2">
      <c r="A204" s="208"/>
      <c r="B204" s="186" t="s">
        <v>9</v>
      </c>
      <c r="D204" s="333">
        <f>SUM(D134:D203)</f>
        <v>23385000</v>
      </c>
      <c r="E204" s="179"/>
      <c r="F204" s="179" t="s">
        <v>27</v>
      </c>
      <c r="G204" s="179">
        <f>SUM(G135:G157)</f>
        <v>0</v>
      </c>
      <c r="H204" s="179"/>
      <c r="I204" s="227">
        <f>SUM(I134:I202)</f>
        <v>48070000</v>
      </c>
      <c r="J204" s="227" t="s">
        <v>27</v>
      </c>
      <c r="K204" s="227">
        <f>SUM(K135:K157)</f>
        <v>0</v>
      </c>
      <c r="L204" s="227">
        <f>SUM(L152:L202)</f>
        <v>27253000</v>
      </c>
      <c r="M204" s="227">
        <f t="shared" ref="M204:N204" si="7">SUM(M135:M157)</f>
        <v>0</v>
      </c>
      <c r="N204" s="227">
        <f t="shared" si="7"/>
        <v>0</v>
      </c>
      <c r="O204" s="75"/>
      <c r="P204" s="178">
        <f>SUM(P135:P157)</f>
        <v>0</v>
      </c>
      <c r="Q204" s="188">
        <f>SUM(Q135:Q157)</f>
        <v>0</v>
      </c>
    </row>
    <row r="205" spans="1:18" x14ac:dyDescent="0.2">
      <c r="A205" s="208"/>
      <c r="B205" s="186"/>
      <c r="D205" s="205"/>
      <c r="E205" s="76"/>
      <c r="F205" s="76"/>
      <c r="G205" s="76"/>
      <c r="H205" s="76"/>
      <c r="I205" s="205"/>
      <c r="J205" s="205"/>
      <c r="K205" s="205"/>
      <c r="L205" s="205"/>
      <c r="M205" s="205"/>
      <c r="N205" s="205"/>
    </row>
    <row r="206" spans="1:18" ht="15.75" x14ac:dyDescent="0.25">
      <c r="A206" s="297">
        <v>18</v>
      </c>
      <c r="B206" s="177" t="s">
        <v>916</v>
      </c>
      <c r="D206" s="205"/>
      <c r="E206" s="76"/>
      <c r="F206" s="76"/>
      <c r="G206" s="76"/>
      <c r="H206" s="76"/>
      <c r="I206" s="205"/>
      <c r="J206" s="205"/>
      <c r="K206" s="205"/>
      <c r="L206" s="205"/>
      <c r="M206" s="205"/>
      <c r="N206" s="205"/>
      <c r="O206" s="76"/>
      <c r="P206" s="76"/>
      <c r="Q206" s="76"/>
    </row>
    <row r="207" spans="1:18" x14ac:dyDescent="0.2">
      <c r="A207" s="208">
        <v>18.100000000000001</v>
      </c>
      <c r="B207" s="75" t="s">
        <v>1712</v>
      </c>
      <c r="C207" s="172" t="s">
        <v>269</v>
      </c>
      <c r="D207" s="205">
        <v>0</v>
      </c>
      <c r="E207" s="76"/>
      <c r="F207" s="76"/>
      <c r="G207" s="76"/>
      <c r="H207" s="76"/>
      <c r="I207" s="205">
        <v>22000</v>
      </c>
      <c r="J207" s="205"/>
      <c r="K207" s="205"/>
      <c r="L207" s="205">
        <v>23000</v>
      </c>
      <c r="M207" s="205"/>
      <c r="N207" s="205"/>
      <c r="O207" s="76"/>
      <c r="P207" s="76"/>
      <c r="Q207" s="76"/>
    </row>
    <row r="208" spans="1:18" x14ac:dyDescent="0.2">
      <c r="A208" s="194">
        <v>18.2</v>
      </c>
      <c r="B208" s="75" t="s">
        <v>1672</v>
      </c>
      <c r="C208" s="172" t="s">
        <v>269</v>
      </c>
      <c r="D208" s="205">
        <v>2000</v>
      </c>
      <c r="E208" s="76"/>
      <c r="F208" s="76"/>
      <c r="G208" s="76"/>
      <c r="H208" s="76"/>
      <c r="I208" s="293">
        <v>11000</v>
      </c>
      <c r="J208" s="205"/>
      <c r="K208" s="205"/>
      <c r="L208" s="205">
        <v>12000</v>
      </c>
      <c r="M208" s="205"/>
      <c r="N208" s="205"/>
      <c r="O208" s="76"/>
      <c r="P208" s="76"/>
      <c r="Q208" s="76"/>
      <c r="R208" s="168">
        <v>7000</v>
      </c>
    </row>
    <row r="209" spans="1:21" x14ac:dyDescent="0.2">
      <c r="A209" s="208"/>
      <c r="B209" s="186" t="s">
        <v>9</v>
      </c>
      <c r="D209" s="227">
        <f t="shared" ref="D209:Q209" si="8">SUM(D206:D208)</f>
        <v>2000</v>
      </c>
      <c r="E209" s="179">
        <f t="shared" si="8"/>
        <v>0</v>
      </c>
      <c r="F209" s="179">
        <f t="shared" si="8"/>
        <v>0</v>
      </c>
      <c r="G209" s="179">
        <f t="shared" si="8"/>
        <v>0</v>
      </c>
      <c r="H209" s="179">
        <f t="shared" si="8"/>
        <v>0</v>
      </c>
      <c r="I209" s="227">
        <f t="shared" si="8"/>
        <v>33000</v>
      </c>
      <c r="J209" s="227">
        <f t="shared" si="8"/>
        <v>0</v>
      </c>
      <c r="K209" s="227">
        <f t="shared" si="8"/>
        <v>0</v>
      </c>
      <c r="L209" s="227">
        <f>SUM(L206:L208)</f>
        <v>35000</v>
      </c>
      <c r="M209" s="227">
        <f t="shared" si="8"/>
        <v>0</v>
      </c>
      <c r="N209" s="227">
        <f t="shared" si="8"/>
        <v>0</v>
      </c>
      <c r="O209" s="179">
        <f t="shared" si="8"/>
        <v>0</v>
      </c>
      <c r="P209" s="179">
        <f t="shared" si="8"/>
        <v>0</v>
      </c>
      <c r="Q209" s="179">
        <f t="shared" si="8"/>
        <v>0</v>
      </c>
    </row>
    <row r="210" spans="1:21" x14ac:dyDescent="0.2">
      <c r="A210" s="208"/>
      <c r="B210" s="186"/>
      <c r="D210" s="205"/>
      <c r="E210" s="76"/>
      <c r="F210" s="76"/>
      <c r="G210" s="76"/>
      <c r="H210" s="76"/>
      <c r="I210" s="205"/>
      <c r="J210" s="205"/>
      <c r="K210" s="205"/>
      <c r="L210" s="205"/>
      <c r="M210" s="205"/>
      <c r="N210" s="205"/>
    </row>
    <row r="211" spans="1:21" ht="15.75" x14ac:dyDescent="0.25">
      <c r="A211" s="297">
        <v>19</v>
      </c>
      <c r="B211" s="177" t="s">
        <v>917</v>
      </c>
      <c r="D211" s="205"/>
      <c r="E211" s="76"/>
      <c r="F211" s="76"/>
      <c r="G211" s="76"/>
      <c r="H211" s="76"/>
      <c r="I211" s="205"/>
      <c r="J211" s="205"/>
      <c r="K211" s="205"/>
      <c r="L211" s="205"/>
      <c r="M211" s="205"/>
      <c r="N211" s="186"/>
    </row>
    <row r="212" spans="1:21" ht="15.75" x14ac:dyDescent="0.25">
      <c r="A212" s="297"/>
      <c r="B212" s="335" t="s">
        <v>1673</v>
      </c>
      <c r="D212" s="205"/>
      <c r="E212" s="76"/>
      <c r="F212" s="76"/>
      <c r="G212" s="76"/>
      <c r="H212" s="76"/>
      <c r="I212" s="205"/>
      <c r="J212" s="205"/>
      <c r="K212" s="205"/>
      <c r="L212" s="205"/>
      <c r="M212" s="205"/>
      <c r="N212" s="186"/>
    </row>
    <row r="213" spans="1:21" x14ac:dyDescent="0.2">
      <c r="A213" s="194">
        <v>19.100000000000001</v>
      </c>
      <c r="B213" s="168" t="s">
        <v>69</v>
      </c>
      <c r="C213" s="172" t="s">
        <v>240</v>
      </c>
      <c r="D213" s="205">
        <v>0</v>
      </c>
      <c r="E213" s="76"/>
      <c r="I213" s="205">
        <v>35000</v>
      </c>
      <c r="J213" s="205"/>
      <c r="K213" s="205"/>
      <c r="L213" s="205">
        <v>36390</v>
      </c>
      <c r="M213" s="205"/>
      <c r="N213" s="205"/>
      <c r="U213" s="182">
        <f>D209+D239+D254</f>
        <v>2110000</v>
      </c>
    </row>
    <row r="214" spans="1:21" x14ac:dyDescent="0.2">
      <c r="A214" s="194">
        <v>19.2</v>
      </c>
      <c r="B214" s="217" t="s">
        <v>1422</v>
      </c>
      <c r="C214" s="172" t="s">
        <v>240</v>
      </c>
      <c r="D214" s="205">
        <v>0</v>
      </c>
      <c r="E214" s="76"/>
      <c r="I214" s="213">
        <v>6000</v>
      </c>
      <c r="J214" s="205"/>
      <c r="K214" s="205"/>
      <c r="L214" s="213">
        <v>7000</v>
      </c>
      <c r="M214" s="205"/>
      <c r="N214" s="205"/>
      <c r="U214" s="182">
        <f>I209+I239+I243+I254</f>
        <v>11022600</v>
      </c>
    </row>
    <row r="215" spans="1:21" ht="15.75" customHeight="1" x14ac:dyDescent="0.2">
      <c r="A215" s="194">
        <v>19.3</v>
      </c>
      <c r="B215" s="217" t="s">
        <v>1423</v>
      </c>
      <c r="C215" s="172" t="s">
        <v>240</v>
      </c>
      <c r="D215" s="205">
        <v>0</v>
      </c>
      <c r="E215" s="76"/>
      <c r="I215" s="213">
        <v>250000</v>
      </c>
      <c r="J215" s="205"/>
      <c r="K215" s="205"/>
      <c r="L215" s="213">
        <v>280000</v>
      </c>
      <c r="M215" s="205"/>
      <c r="N215" s="205"/>
      <c r="P215" s="172">
        <v>50000</v>
      </c>
      <c r="U215" s="182">
        <f>L209+L239+L243+L254</f>
        <v>13708060</v>
      </c>
    </row>
    <row r="216" spans="1:21" x14ac:dyDescent="0.2">
      <c r="A216" s="194">
        <v>19.399999999999999</v>
      </c>
      <c r="B216" s="217" t="s">
        <v>48</v>
      </c>
      <c r="C216" s="172" t="s">
        <v>240</v>
      </c>
      <c r="D216" s="205">
        <v>0</v>
      </c>
      <c r="E216" s="76"/>
      <c r="I216" s="213">
        <v>0</v>
      </c>
      <c r="J216" s="205"/>
      <c r="K216" s="205"/>
      <c r="L216" s="213">
        <v>0</v>
      </c>
      <c r="M216" s="205"/>
      <c r="N216" s="205"/>
    </row>
    <row r="217" spans="1:21" x14ac:dyDescent="0.2">
      <c r="A217" s="194">
        <v>19.5</v>
      </c>
      <c r="B217" s="168" t="s">
        <v>212</v>
      </c>
      <c r="C217" s="172" t="s">
        <v>240</v>
      </c>
      <c r="D217" s="205">
        <v>0</v>
      </c>
      <c r="E217" s="76"/>
      <c r="I217" s="213">
        <v>5600</v>
      </c>
      <c r="J217" s="205"/>
      <c r="K217" s="205"/>
      <c r="L217" s="213">
        <v>6670</v>
      </c>
      <c r="M217" s="205"/>
      <c r="N217" s="205"/>
    </row>
    <row r="218" spans="1:21" x14ac:dyDescent="0.2">
      <c r="A218" s="194">
        <v>19.600000000000001</v>
      </c>
      <c r="B218" s="217" t="s">
        <v>70</v>
      </c>
      <c r="C218" s="172" t="s">
        <v>240</v>
      </c>
      <c r="D218" s="205">
        <v>0</v>
      </c>
      <c r="E218" s="76"/>
      <c r="I218" s="213">
        <v>0</v>
      </c>
      <c r="J218" s="205"/>
      <c r="K218" s="205"/>
      <c r="L218" s="213">
        <v>0</v>
      </c>
      <c r="M218" s="205"/>
      <c r="N218" s="205"/>
    </row>
    <row r="219" spans="1:21" x14ac:dyDescent="0.2">
      <c r="A219" s="194">
        <v>19.7</v>
      </c>
      <c r="B219" s="168" t="s">
        <v>1424</v>
      </c>
      <c r="C219" s="172" t="s">
        <v>240</v>
      </c>
      <c r="D219" s="205">
        <v>0</v>
      </c>
      <c r="E219" s="76"/>
      <c r="I219" s="213">
        <v>0</v>
      </c>
      <c r="J219" s="205"/>
      <c r="K219" s="205"/>
      <c r="L219" s="213">
        <v>0</v>
      </c>
      <c r="M219" s="205"/>
      <c r="N219" s="205"/>
    </row>
    <row r="220" spans="1:21" x14ac:dyDescent="0.2">
      <c r="A220" s="194">
        <v>19.8</v>
      </c>
      <c r="B220" s="168" t="s">
        <v>1425</v>
      </c>
      <c r="C220" s="172" t="s">
        <v>240</v>
      </c>
      <c r="D220" s="205">
        <v>0</v>
      </c>
      <c r="E220" s="76"/>
      <c r="I220" s="213">
        <v>0</v>
      </c>
      <c r="J220" s="205"/>
      <c r="K220" s="205"/>
      <c r="L220" s="213">
        <v>0</v>
      </c>
      <c r="M220" s="205"/>
      <c r="N220" s="205"/>
    </row>
    <row r="221" spans="1:21" x14ac:dyDescent="0.2">
      <c r="A221" s="194">
        <v>19.899999999999999</v>
      </c>
      <c r="B221" s="168" t="s">
        <v>1426</v>
      </c>
      <c r="C221" s="172" t="s">
        <v>240</v>
      </c>
      <c r="D221" s="205">
        <v>0</v>
      </c>
      <c r="E221" s="76"/>
      <c r="I221" s="213">
        <v>0</v>
      </c>
      <c r="J221" s="205"/>
      <c r="K221" s="205"/>
      <c r="L221" s="213">
        <v>7000</v>
      </c>
      <c r="M221" s="205"/>
      <c r="N221" s="205"/>
    </row>
    <row r="222" spans="1:21" x14ac:dyDescent="0.2">
      <c r="A222" s="202">
        <v>19.100000000000001</v>
      </c>
      <c r="B222" s="168" t="s">
        <v>641</v>
      </c>
      <c r="C222" s="172" t="s">
        <v>240</v>
      </c>
      <c r="D222" s="205">
        <v>0</v>
      </c>
      <c r="E222" s="76"/>
      <c r="I222" s="213">
        <v>11000</v>
      </c>
      <c r="J222" s="205"/>
      <c r="K222" s="205"/>
      <c r="L222" s="213">
        <v>12000</v>
      </c>
      <c r="M222" s="205"/>
      <c r="N222" s="205"/>
    </row>
    <row r="223" spans="1:21" x14ac:dyDescent="0.2">
      <c r="A223" s="202">
        <v>19.11</v>
      </c>
      <c r="B223" s="168" t="s">
        <v>644</v>
      </c>
      <c r="C223" s="172" t="s">
        <v>240</v>
      </c>
      <c r="D223" s="205">
        <v>200000</v>
      </c>
      <c r="E223" s="76"/>
      <c r="I223" s="213">
        <v>250000</v>
      </c>
      <c r="J223" s="205"/>
      <c r="K223" s="205"/>
      <c r="L223" s="213">
        <v>300000</v>
      </c>
      <c r="M223" s="205"/>
      <c r="N223" s="205"/>
    </row>
    <row r="224" spans="1:21" ht="15.75" x14ac:dyDescent="0.25">
      <c r="A224" s="202"/>
      <c r="B224" s="336" t="s">
        <v>1674</v>
      </c>
      <c r="D224" s="205">
        <v>0</v>
      </c>
      <c r="E224" s="76"/>
      <c r="I224" s="213">
        <v>0</v>
      </c>
      <c r="J224" s="205"/>
      <c r="K224" s="205"/>
      <c r="L224" s="213">
        <v>0</v>
      </c>
      <c r="M224" s="205"/>
      <c r="N224" s="205"/>
    </row>
    <row r="225" spans="1:17" x14ac:dyDescent="0.2">
      <c r="A225" s="202">
        <v>19.12</v>
      </c>
      <c r="B225" s="168" t="s">
        <v>67</v>
      </c>
      <c r="C225" s="172" t="s">
        <v>240</v>
      </c>
      <c r="D225" s="205">
        <v>0</v>
      </c>
      <c r="E225" s="76"/>
      <c r="I225" s="413">
        <v>21000</v>
      </c>
      <c r="J225" s="205"/>
      <c r="K225" s="205"/>
      <c r="L225" s="213">
        <v>22000</v>
      </c>
      <c r="N225" s="205"/>
    </row>
    <row r="226" spans="1:17" x14ac:dyDescent="0.2">
      <c r="A226" s="202">
        <v>19.13</v>
      </c>
      <c r="B226" s="168" t="s">
        <v>216</v>
      </c>
      <c r="C226" s="172" t="s">
        <v>240</v>
      </c>
      <c r="D226" s="205">
        <v>0</v>
      </c>
      <c r="E226" s="76"/>
      <c r="I226" s="413">
        <v>13000</v>
      </c>
      <c r="J226" s="205"/>
      <c r="K226" s="205"/>
      <c r="L226" s="213">
        <v>14000</v>
      </c>
      <c r="M226" s="205"/>
      <c r="N226" s="205"/>
    </row>
    <row r="227" spans="1:17" x14ac:dyDescent="0.2">
      <c r="A227" s="202">
        <v>19.14</v>
      </c>
      <c r="B227" s="168" t="s">
        <v>68</v>
      </c>
      <c r="C227" s="172" t="s">
        <v>240</v>
      </c>
      <c r="D227" s="205">
        <v>8000</v>
      </c>
      <c r="E227" s="76"/>
      <c r="I227" s="413">
        <v>10000</v>
      </c>
      <c r="J227" s="205"/>
      <c r="K227" s="205"/>
      <c r="L227" s="213">
        <v>12000</v>
      </c>
      <c r="M227" s="205"/>
      <c r="N227" s="205"/>
    </row>
    <row r="228" spans="1:17" x14ac:dyDescent="0.2">
      <c r="A228" s="202">
        <v>19.149999999999999</v>
      </c>
      <c r="B228" s="168" t="s">
        <v>217</v>
      </c>
      <c r="C228" s="172" t="s">
        <v>240</v>
      </c>
      <c r="D228" s="205">
        <v>0</v>
      </c>
      <c r="E228" s="76"/>
      <c r="I228" s="413">
        <v>31000</v>
      </c>
      <c r="J228" s="205"/>
      <c r="K228" s="205"/>
      <c r="L228" s="213">
        <v>32000</v>
      </c>
      <c r="M228" s="205"/>
      <c r="N228" s="205"/>
      <c r="P228" s="172">
        <v>2000</v>
      </c>
    </row>
    <row r="229" spans="1:17" x14ac:dyDescent="0.2">
      <c r="A229" s="202">
        <v>19.16</v>
      </c>
      <c r="B229" s="186" t="s">
        <v>660</v>
      </c>
      <c r="C229" s="172" t="s">
        <v>240</v>
      </c>
      <c r="D229" s="205">
        <v>0</v>
      </c>
      <c r="E229" s="76"/>
      <c r="I229" s="413"/>
      <c r="J229" s="205"/>
      <c r="K229" s="205"/>
      <c r="L229" s="213"/>
      <c r="M229" s="205"/>
      <c r="N229" s="205"/>
    </row>
    <row r="230" spans="1:17" x14ac:dyDescent="0.2">
      <c r="A230" s="202">
        <v>19.170000000000002</v>
      </c>
      <c r="B230" s="168" t="s">
        <v>219</v>
      </c>
      <c r="C230" s="172" t="s">
        <v>240</v>
      </c>
      <c r="D230" s="205">
        <v>0</v>
      </c>
      <c r="E230" s="76"/>
      <c r="I230" s="413"/>
      <c r="J230" s="205"/>
      <c r="K230" s="205"/>
      <c r="L230" s="213"/>
      <c r="M230" s="205"/>
      <c r="N230" s="205"/>
    </row>
    <row r="231" spans="1:17" x14ac:dyDescent="0.2">
      <c r="A231" s="339"/>
      <c r="D231" s="205"/>
      <c r="E231" s="76"/>
      <c r="F231" s="186"/>
      <c r="I231" s="205"/>
      <c r="J231" s="205"/>
      <c r="K231" s="205"/>
      <c r="L231" s="205">
        <v>0</v>
      </c>
      <c r="M231" s="205"/>
      <c r="N231" s="205"/>
    </row>
    <row r="232" spans="1:17" ht="15.75" x14ac:dyDescent="0.25">
      <c r="A232" s="202"/>
      <c r="B232" s="336" t="s">
        <v>934</v>
      </c>
      <c r="D232" s="293"/>
      <c r="E232" s="76"/>
      <c r="F232" s="186"/>
      <c r="I232" s="205"/>
      <c r="J232" s="205"/>
      <c r="K232" s="205"/>
      <c r="L232" s="205">
        <v>0</v>
      </c>
      <c r="M232" s="205"/>
      <c r="N232" s="205"/>
    </row>
    <row r="233" spans="1:17" x14ac:dyDescent="0.2">
      <c r="A233" s="202"/>
      <c r="D233" s="293"/>
      <c r="E233" s="76"/>
      <c r="F233" s="186"/>
      <c r="I233" s="205"/>
      <c r="J233" s="205"/>
      <c r="K233" s="205"/>
      <c r="L233" s="205">
        <v>0</v>
      </c>
      <c r="M233" s="205"/>
      <c r="N233" s="205"/>
    </row>
    <row r="234" spans="1:17" x14ac:dyDescent="0.2">
      <c r="A234" s="202">
        <v>19.18</v>
      </c>
      <c r="B234" s="168" t="s">
        <v>1675</v>
      </c>
      <c r="C234" s="172" t="s">
        <v>12</v>
      </c>
      <c r="D234" s="293">
        <v>0</v>
      </c>
      <c r="E234" s="76"/>
      <c r="F234" s="186"/>
      <c r="I234" s="205">
        <v>50000</v>
      </c>
      <c r="J234" s="205"/>
      <c r="K234" s="205"/>
      <c r="L234" s="205">
        <v>0</v>
      </c>
      <c r="M234" s="205"/>
      <c r="N234" s="205"/>
    </row>
    <row r="235" spans="1:17" x14ac:dyDescent="0.2">
      <c r="A235" s="202">
        <v>19.190000000000001</v>
      </c>
      <c r="B235" s="168" t="s">
        <v>1676</v>
      </c>
      <c r="C235" s="172" t="s">
        <v>12</v>
      </c>
      <c r="D235" s="293">
        <v>0</v>
      </c>
      <c r="E235" s="76"/>
      <c r="F235" s="186"/>
      <c r="I235" s="205">
        <v>150000</v>
      </c>
      <c r="J235" s="205"/>
      <c r="K235" s="205"/>
      <c r="L235" s="205">
        <v>180000</v>
      </c>
      <c r="M235" s="205"/>
      <c r="N235" s="205"/>
    </row>
    <row r="236" spans="1:17" x14ac:dyDescent="0.2">
      <c r="A236" s="202">
        <v>19.2</v>
      </c>
      <c r="B236" s="168" t="s">
        <v>1677</v>
      </c>
      <c r="C236" s="172" t="s">
        <v>40</v>
      </c>
      <c r="D236" s="293">
        <v>80000</v>
      </c>
      <c r="E236" s="76"/>
      <c r="F236" s="186"/>
      <c r="I236" s="205">
        <v>90000</v>
      </c>
      <c r="J236" s="205"/>
      <c r="K236" s="205"/>
      <c r="L236" s="205">
        <v>120000</v>
      </c>
      <c r="M236" s="205"/>
      <c r="N236" s="205"/>
    </row>
    <row r="237" spans="1:17" x14ac:dyDescent="0.2">
      <c r="A237" s="202">
        <v>19.21</v>
      </c>
      <c r="B237" s="168" t="s">
        <v>1713</v>
      </c>
      <c r="C237" s="172" t="s">
        <v>12</v>
      </c>
      <c r="D237" s="293">
        <v>0</v>
      </c>
      <c r="E237" s="76"/>
      <c r="F237" s="186"/>
      <c r="I237" s="205">
        <v>8000000</v>
      </c>
      <c r="J237" s="205"/>
      <c r="K237" s="205"/>
      <c r="L237" s="205">
        <v>12000000</v>
      </c>
      <c r="M237" s="205"/>
      <c r="N237" s="205"/>
    </row>
    <row r="238" spans="1:17" x14ac:dyDescent="0.2">
      <c r="A238" s="202"/>
      <c r="B238" s="186"/>
      <c r="D238" s="205"/>
      <c r="E238" s="76"/>
      <c r="I238" s="205"/>
      <c r="J238" s="205"/>
      <c r="K238" s="205"/>
      <c r="L238" s="205"/>
      <c r="M238" s="205"/>
      <c r="N238" s="205"/>
    </row>
    <row r="239" spans="1:17" x14ac:dyDescent="0.2">
      <c r="A239" s="194"/>
      <c r="B239" s="186" t="s">
        <v>9</v>
      </c>
      <c r="D239" s="333">
        <f>SUM(D213:D238)</f>
        <v>288000</v>
      </c>
      <c r="E239" s="179"/>
      <c r="F239" s="179" t="s">
        <v>27</v>
      </c>
      <c r="G239" s="179">
        <f>SUM(G213:G231)</f>
        <v>0</v>
      </c>
      <c r="H239" s="179"/>
      <c r="I239" s="333">
        <f>SUM(I213:I238)</f>
        <v>8922600</v>
      </c>
      <c r="J239" s="227" t="s">
        <v>27</v>
      </c>
      <c r="K239" s="227">
        <f>SUM(K213:K238)</f>
        <v>0</v>
      </c>
      <c r="L239" s="227">
        <f>SUM(L213:L238)</f>
        <v>13029060</v>
      </c>
      <c r="M239" s="227" t="s">
        <v>27</v>
      </c>
      <c r="N239" s="227">
        <f>SUM(N213:N238)</f>
        <v>0</v>
      </c>
      <c r="O239" s="75"/>
      <c r="P239" s="178">
        <f>SUM(P213:P231)</f>
        <v>52000</v>
      </c>
      <c r="Q239" s="188">
        <f>SUM(Q213:Q231)</f>
        <v>0</v>
      </c>
    </row>
    <row r="240" spans="1:17" x14ac:dyDescent="0.2">
      <c r="A240" s="194"/>
      <c r="B240" s="186"/>
      <c r="D240" s="205"/>
      <c r="E240" s="76"/>
      <c r="F240" s="76"/>
      <c r="G240" s="76"/>
      <c r="H240" s="76"/>
      <c r="I240" s="205"/>
      <c r="J240" s="205"/>
      <c r="K240" s="205"/>
      <c r="L240" s="205"/>
      <c r="M240" s="205"/>
      <c r="N240" s="205"/>
    </row>
    <row r="241" spans="1:18" ht="15.75" x14ac:dyDescent="0.25">
      <c r="A241" s="210">
        <v>20</v>
      </c>
      <c r="B241" s="177" t="s">
        <v>918</v>
      </c>
      <c r="D241" s="205"/>
      <c r="E241" s="76"/>
      <c r="F241" s="76"/>
      <c r="G241" s="76"/>
      <c r="H241" s="76"/>
      <c r="I241" s="205"/>
      <c r="J241" s="205"/>
      <c r="K241" s="205"/>
      <c r="L241" s="205"/>
      <c r="M241" s="205"/>
      <c r="N241" s="186"/>
    </row>
    <row r="242" spans="1:18" x14ac:dyDescent="0.2">
      <c r="A242" s="194">
        <v>20.100000000000001</v>
      </c>
      <c r="B242" s="186" t="s">
        <v>13</v>
      </c>
      <c r="C242" s="172" t="s">
        <v>240</v>
      </c>
      <c r="D242" s="226">
        <v>0</v>
      </c>
      <c r="E242" s="185"/>
      <c r="F242" s="185"/>
      <c r="G242" s="185"/>
      <c r="H242" s="185"/>
      <c r="I242" s="226">
        <v>120000</v>
      </c>
      <c r="J242" s="226"/>
      <c r="K242" s="226"/>
      <c r="L242" s="226">
        <v>150000</v>
      </c>
      <c r="M242" s="226"/>
      <c r="N242" s="275"/>
    </row>
    <row r="243" spans="1:18" x14ac:dyDescent="0.2">
      <c r="A243" s="194"/>
      <c r="B243" s="75" t="s">
        <v>9</v>
      </c>
      <c r="D243" s="205">
        <f>SUM(D242:D242)</f>
        <v>0</v>
      </c>
      <c r="E243" s="76"/>
      <c r="F243" s="76">
        <f>SUM(F242:F242)</f>
        <v>0</v>
      </c>
      <c r="G243" s="76">
        <f>SUM(G242:G242)</f>
        <v>0</v>
      </c>
      <c r="H243" s="76"/>
      <c r="I243" s="205">
        <f t="shared" ref="I243:N243" si="9">SUM(I242:I242)</f>
        <v>120000</v>
      </c>
      <c r="J243" s="205">
        <f t="shared" si="9"/>
        <v>0</v>
      </c>
      <c r="K243" s="205">
        <f t="shared" si="9"/>
        <v>0</v>
      </c>
      <c r="L243" s="205">
        <f t="shared" si="9"/>
        <v>150000</v>
      </c>
      <c r="M243" s="205">
        <f t="shared" si="9"/>
        <v>0</v>
      </c>
      <c r="N243" s="205">
        <f t="shared" si="9"/>
        <v>0</v>
      </c>
      <c r="P243" s="178">
        <f>SUM(P242:P242)</f>
        <v>0</v>
      </c>
      <c r="Q243" s="188">
        <f>SUM(Q242:Q242)</f>
        <v>0</v>
      </c>
    </row>
    <row r="244" spans="1:18" x14ac:dyDescent="0.2">
      <c r="A244" s="194"/>
      <c r="B244" s="75"/>
      <c r="D244" s="205"/>
      <c r="E244" s="76"/>
      <c r="F244" s="76"/>
      <c r="G244" s="76"/>
      <c r="H244" s="76"/>
      <c r="I244" s="205"/>
      <c r="J244" s="205"/>
      <c r="K244" s="205"/>
      <c r="L244" s="205"/>
      <c r="M244" s="205"/>
      <c r="N244" s="205"/>
    </row>
    <row r="245" spans="1:18" ht="15.75" x14ac:dyDescent="0.25">
      <c r="A245" s="210">
        <v>21</v>
      </c>
      <c r="B245" s="177" t="s">
        <v>919</v>
      </c>
      <c r="D245" s="205"/>
      <c r="E245" s="76"/>
      <c r="F245" s="75"/>
      <c r="G245" s="76"/>
      <c r="H245" s="76"/>
      <c r="I245" s="186"/>
      <c r="J245" s="186"/>
      <c r="K245" s="186"/>
      <c r="L245" s="186"/>
      <c r="M245" s="186"/>
      <c r="N245" s="186"/>
    </row>
    <row r="246" spans="1:18" ht="19.5" customHeight="1" x14ac:dyDescent="0.2">
      <c r="A246" s="194">
        <v>21.1</v>
      </c>
      <c r="B246" s="168" t="s">
        <v>1678</v>
      </c>
      <c r="C246" s="172" t="s">
        <v>240</v>
      </c>
      <c r="D246" s="213">
        <v>0</v>
      </c>
      <c r="E246" s="76"/>
      <c r="F246" s="76"/>
      <c r="G246" s="76"/>
      <c r="H246" s="76"/>
      <c r="I246" s="213"/>
      <c r="J246" s="205"/>
      <c r="K246" s="205"/>
      <c r="L246" s="213"/>
      <c r="M246" s="205"/>
      <c r="N246" s="205"/>
      <c r="R246" s="168">
        <v>50000</v>
      </c>
    </row>
    <row r="247" spans="1:18" ht="19.5" customHeight="1" x14ac:dyDescent="0.2">
      <c r="A247" s="194">
        <v>21.2</v>
      </c>
      <c r="B247" s="168" t="s">
        <v>1679</v>
      </c>
      <c r="C247" s="172" t="s">
        <v>240</v>
      </c>
      <c r="D247" s="213">
        <v>200000</v>
      </c>
      <c r="E247" s="76"/>
      <c r="F247" s="76"/>
      <c r="G247" s="76"/>
      <c r="H247" s="76"/>
      <c r="I247" s="213">
        <v>200000</v>
      </c>
      <c r="J247" s="205"/>
      <c r="K247" s="205"/>
      <c r="L247" s="213">
        <v>220000</v>
      </c>
      <c r="M247" s="205"/>
      <c r="N247" s="205"/>
    </row>
    <row r="248" spans="1:18" ht="17.25" customHeight="1" x14ac:dyDescent="0.2">
      <c r="A248" s="194">
        <v>21.3</v>
      </c>
      <c r="B248" s="168" t="s">
        <v>237</v>
      </c>
      <c r="C248" s="172" t="s">
        <v>240</v>
      </c>
      <c r="D248" s="213">
        <v>120000</v>
      </c>
      <c r="E248" s="76"/>
      <c r="F248" s="76"/>
      <c r="G248" s="76"/>
      <c r="H248" s="76"/>
      <c r="I248" s="205">
        <v>150000</v>
      </c>
      <c r="J248" s="205"/>
      <c r="K248" s="205"/>
      <c r="L248" s="205">
        <v>170000</v>
      </c>
      <c r="M248" s="205"/>
      <c r="N248" s="205"/>
      <c r="R248" s="168">
        <v>2000</v>
      </c>
    </row>
    <row r="249" spans="1:18" ht="17.25" customHeight="1" x14ac:dyDescent="0.2">
      <c r="A249" s="194">
        <v>21.4</v>
      </c>
      <c r="B249" s="168" t="s">
        <v>1680</v>
      </c>
      <c r="C249" s="172" t="s">
        <v>1187</v>
      </c>
      <c r="D249" s="213">
        <v>1500000</v>
      </c>
      <c r="E249" s="76"/>
      <c r="F249" s="76"/>
      <c r="G249" s="76"/>
      <c r="H249" s="76"/>
      <c r="I249" s="205">
        <v>1500000</v>
      </c>
      <c r="J249" s="205"/>
      <c r="K249" s="205"/>
      <c r="L249" s="205"/>
      <c r="M249" s="205"/>
      <c r="N249" s="205"/>
    </row>
    <row r="250" spans="1:18" ht="17.25" customHeight="1" x14ac:dyDescent="0.2">
      <c r="A250" s="194">
        <v>21.5</v>
      </c>
      <c r="B250" s="168" t="s">
        <v>1715</v>
      </c>
      <c r="C250" s="172" t="s">
        <v>240</v>
      </c>
      <c r="D250" s="213">
        <v>0</v>
      </c>
      <c r="E250" s="76"/>
      <c r="F250" s="76"/>
      <c r="G250" s="76"/>
      <c r="H250" s="76"/>
      <c r="I250" s="205">
        <v>6000</v>
      </c>
      <c r="J250" s="205"/>
      <c r="K250" s="205"/>
      <c r="L250" s="205">
        <v>7000</v>
      </c>
      <c r="M250" s="205"/>
      <c r="N250" s="205"/>
    </row>
    <row r="251" spans="1:18" ht="17.25" customHeight="1" x14ac:dyDescent="0.2">
      <c r="A251" s="194">
        <v>21.6</v>
      </c>
      <c r="B251" s="168" t="s">
        <v>1716</v>
      </c>
      <c r="C251" s="172" t="s">
        <v>240</v>
      </c>
      <c r="D251" s="213">
        <v>0</v>
      </c>
      <c r="E251" s="76"/>
      <c r="F251" s="76"/>
      <c r="G251" s="76"/>
      <c r="H251" s="76"/>
      <c r="I251" s="205">
        <v>65000</v>
      </c>
      <c r="J251" s="205"/>
      <c r="K251" s="205"/>
      <c r="L251" s="205">
        <v>70000</v>
      </c>
      <c r="M251" s="205"/>
      <c r="N251" s="205"/>
      <c r="R251" s="168">
        <v>700000</v>
      </c>
    </row>
    <row r="252" spans="1:18" ht="17.25" customHeight="1" x14ac:dyDescent="0.2">
      <c r="A252" s="194">
        <v>21.7</v>
      </c>
      <c r="B252" s="168" t="s">
        <v>1717</v>
      </c>
      <c r="C252" s="172" t="s">
        <v>240</v>
      </c>
      <c r="D252" s="213">
        <v>0</v>
      </c>
      <c r="E252" s="76"/>
      <c r="F252" s="76"/>
      <c r="G252" s="76"/>
      <c r="H252" s="76"/>
      <c r="I252" s="205">
        <v>26000</v>
      </c>
      <c r="J252" s="205"/>
      <c r="K252" s="205"/>
      <c r="L252" s="205">
        <v>27000</v>
      </c>
      <c r="M252" s="205"/>
      <c r="N252" s="205"/>
      <c r="R252" s="168">
        <v>12000</v>
      </c>
    </row>
    <row r="253" spans="1:18" ht="17.25" customHeight="1" x14ac:dyDescent="0.2">
      <c r="A253" s="194"/>
      <c r="E253" s="76"/>
      <c r="F253" s="76"/>
      <c r="G253" s="76"/>
      <c r="H253" s="76"/>
      <c r="I253" s="205"/>
      <c r="J253" s="205"/>
      <c r="K253" s="205"/>
      <c r="L253" s="205"/>
      <c r="M253" s="205"/>
      <c r="N253" s="205"/>
    </row>
    <row r="254" spans="1:18" x14ac:dyDescent="0.2">
      <c r="A254" s="194"/>
      <c r="B254" s="186" t="s">
        <v>9</v>
      </c>
      <c r="D254" s="227">
        <f t="shared" ref="D254:N254" si="10">SUM(D246:D253)</f>
        <v>1820000</v>
      </c>
      <c r="E254" s="179">
        <f t="shared" si="10"/>
        <v>0</v>
      </c>
      <c r="F254" s="179">
        <f t="shared" si="10"/>
        <v>0</v>
      </c>
      <c r="G254" s="179">
        <f t="shared" si="10"/>
        <v>0</v>
      </c>
      <c r="H254" s="179">
        <f t="shared" si="10"/>
        <v>0</v>
      </c>
      <c r="I254" s="227">
        <f t="shared" si="10"/>
        <v>1947000</v>
      </c>
      <c r="J254" s="227">
        <f t="shared" si="10"/>
        <v>0</v>
      </c>
      <c r="K254" s="227">
        <f t="shared" si="10"/>
        <v>0</v>
      </c>
      <c r="L254" s="227">
        <f>SUM(L246:L253)</f>
        <v>494000</v>
      </c>
      <c r="M254" s="227">
        <f t="shared" si="10"/>
        <v>0</v>
      </c>
      <c r="N254" s="227">
        <f t="shared" si="10"/>
        <v>0</v>
      </c>
      <c r="P254" s="178">
        <f>SUM(P239:P248)</f>
        <v>52000</v>
      </c>
      <c r="Q254" s="188">
        <f>SUM(Q239:Q248)</f>
        <v>0</v>
      </c>
    </row>
    <row r="255" spans="1:18" x14ac:dyDescent="0.2">
      <c r="A255" s="194"/>
      <c r="B255" s="186"/>
      <c r="D255" s="205"/>
      <c r="E255" s="76"/>
      <c r="F255" s="76"/>
      <c r="G255" s="76"/>
      <c r="H255" s="76"/>
      <c r="I255" s="205"/>
      <c r="J255" s="205"/>
      <c r="K255" s="205"/>
      <c r="L255" s="205"/>
      <c r="M255" s="205"/>
      <c r="N255" s="205"/>
    </row>
    <row r="256" spans="1:18" ht="15.75" x14ac:dyDescent="0.25">
      <c r="A256" s="194" t="s">
        <v>28</v>
      </c>
      <c r="B256" s="177" t="s">
        <v>920</v>
      </c>
      <c r="D256" s="205"/>
      <c r="E256" s="76"/>
      <c r="F256" s="75"/>
      <c r="G256" s="76"/>
      <c r="H256" s="76"/>
      <c r="I256" s="186"/>
      <c r="J256" s="186"/>
      <c r="K256" s="186"/>
      <c r="L256" s="186"/>
      <c r="M256" s="186"/>
      <c r="N256" s="186"/>
    </row>
    <row r="257" spans="1:18" x14ac:dyDescent="0.2">
      <c r="A257" s="194">
        <v>22.1</v>
      </c>
      <c r="B257" s="168" t="s">
        <v>1728</v>
      </c>
      <c r="C257" s="172" t="s">
        <v>269</v>
      </c>
      <c r="D257" s="205">
        <v>13990</v>
      </c>
      <c r="E257" s="76"/>
      <c r="F257" s="76"/>
      <c r="G257" s="76"/>
      <c r="H257" s="76"/>
      <c r="I257" s="205">
        <v>7000</v>
      </c>
      <c r="J257" s="205"/>
      <c r="K257" s="205"/>
      <c r="L257" s="205">
        <v>7000</v>
      </c>
      <c r="M257" s="205"/>
      <c r="N257" s="205"/>
      <c r="P257" s="172">
        <v>2000</v>
      </c>
      <c r="R257" s="168">
        <v>8000</v>
      </c>
    </row>
    <row r="258" spans="1:18" ht="20.25" customHeight="1" x14ac:dyDescent="0.2">
      <c r="A258" s="194">
        <v>22.2</v>
      </c>
      <c r="B258" s="168" t="s">
        <v>271</v>
      </c>
      <c r="C258" s="172" t="s">
        <v>269</v>
      </c>
      <c r="D258" s="205">
        <v>72000</v>
      </c>
      <c r="E258" s="76"/>
      <c r="F258" s="76"/>
      <c r="G258" s="76"/>
      <c r="H258" s="76"/>
      <c r="I258" s="205">
        <v>0</v>
      </c>
      <c r="J258" s="205"/>
      <c r="K258" s="205"/>
      <c r="L258" s="205">
        <v>0</v>
      </c>
      <c r="M258" s="205"/>
      <c r="N258" s="205"/>
      <c r="P258" s="172">
        <v>1000</v>
      </c>
      <c r="R258" s="168">
        <v>5000</v>
      </c>
    </row>
    <row r="259" spans="1:18" ht="17.25" customHeight="1" x14ac:dyDescent="0.2">
      <c r="A259" s="194">
        <v>22.3</v>
      </c>
      <c r="B259" s="168" t="s">
        <v>293</v>
      </c>
      <c r="C259" s="172" t="s">
        <v>269</v>
      </c>
      <c r="D259" s="205">
        <v>24000</v>
      </c>
      <c r="E259" s="76"/>
      <c r="F259" s="76"/>
      <c r="G259" s="76"/>
      <c r="H259" s="76"/>
      <c r="I259" s="205">
        <v>12000</v>
      </c>
      <c r="J259" s="205" t="s">
        <v>27</v>
      </c>
      <c r="K259" s="205" t="s">
        <v>27</v>
      </c>
      <c r="L259" s="205">
        <v>24000</v>
      </c>
      <c r="M259" s="205"/>
      <c r="N259" s="205"/>
      <c r="P259" s="172">
        <v>5000</v>
      </c>
      <c r="R259" s="168">
        <v>8000</v>
      </c>
    </row>
    <row r="260" spans="1:18" ht="17.25" customHeight="1" x14ac:dyDescent="0.2">
      <c r="A260" s="194">
        <v>22.4</v>
      </c>
      <c r="B260" s="168" t="s">
        <v>1681</v>
      </c>
      <c r="C260" s="172" t="s">
        <v>269</v>
      </c>
      <c r="D260" s="205">
        <v>18000</v>
      </c>
      <c r="E260" s="76"/>
      <c r="F260" s="76"/>
      <c r="G260" s="76"/>
      <c r="H260" s="76"/>
      <c r="I260" s="205">
        <v>9000</v>
      </c>
      <c r="J260" s="205"/>
      <c r="K260" s="205"/>
      <c r="L260" s="205">
        <v>9000</v>
      </c>
      <c r="M260" s="205"/>
      <c r="N260" s="205"/>
      <c r="P260" s="172">
        <v>5000</v>
      </c>
      <c r="R260" s="168">
        <v>6000</v>
      </c>
    </row>
    <row r="261" spans="1:18" ht="17.25" customHeight="1" x14ac:dyDescent="0.2">
      <c r="A261" s="194">
        <v>22.5</v>
      </c>
      <c r="B261" s="168" t="s">
        <v>1682</v>
      </c>
      <c r="C261" s="172" t="s">
        <v>269</v>
      </c>
      <c r="D261" s="205">
        <v>12000</v>
      </c>
      <c r="E261" s="76"/>
      <c r="F261" s="76"/>
      <c r="G261" s="76"/>
      <c r="H261" s="76"/>
      <c r="I261" s="205">
        <v>6000</v>
      </c>
      <c r="J261" s="205"/>
      <c r="K261" s="205"/>
      <c r="L261" s="205">
        <v>6000</v>
      </c>
      <c r="M261" s="205"/>
      <c r="N261" s="205"/>
      <c r="R261" s="168">
        <v>8000</v>
      </c>
    </row>
    <row r="262" spans="1:18" ht="17.25" customHeight="1" x14ac:dyDescent="0.2">
      <c r="A262" s="194">
        <v>22.6</v>
      </c>
      <c r="B262" s="168" t="s">
        <v>1729</v>
      </c>
      <c r="C262" s="172" t="s">
        <v>269</v>
      </c>
      <c r="D262" s="205">
        <v>7000</v>
      </c>
      <c r="E262" s="76"/>
      <c r="F262" s="76"/>
      <c r="G262" s="76"/>
      <c r="H262" s="76"/>
      <c r="I262" s="205">
        <v>7000</v>
      </c>
      <c r="J262" s="205"/>
      <c r="K262" s="205"/>
      <c r="L262" s="205">
        <v>7000</v>
      </c>
      <c r="M262" s="205"/>
      <c r="N262" s="205"/>
      <c r="R262" s="168">
        <v>3000</v>
      </c>
    </row>
    <row r="263" spans="1:18" ht="20.25" customHeight="1" x14ac:dyDescent="0.2">
      <c r="A263" s="194">
        <v>22.7</v>
      </c>
      <c r="B263" s="186" t="s">
        <v>1447</v>
      </c>
      <c r="C263" s="172" t="s">
        <v>269</v>
      </c>
      <c r="D263" s="205">
        <v>14000</v>
      </c>
      <c r="E263" s="76"/>
      <c r="F263" s="76"/>
      <c r="G263" s="76"/>
      <c r="H263" s="76"/>
      <c r="I263" s="205">
        <v>14000</v>
      </c>
      <c r="J263" s="205"/>
      <c r="K263" s="205"/>
      <c r="L263" s="205">
        <v>14000</v>
      </c>
      <c r="M263" s="205"/>
      <c r="N263" s="205"/>
      <c r="P263" s="172">
        <v>5000</v>
      </c>
    </row>
    <row r="264" spans="1:18" ht="20.25" customHeight="1" x14ac:dyDescent="0.2">
      <c r="A264" s="194">
        <v>22.8</v>
      </c>
      <c r="B264" s="186" t="s">
        <v>277</v>
      </c>
      <c r="C264" s="172" t="s">
        <v>269</v>
      </c>
      <c r="D264" s="205">
        <v>0</v>
      </c>
      <c r="E264" s="76"/>
      <c r="F264" s="76"/>
      <c r="G264" s="76"/>
      <c r="H264" s="76"/>
      <c r="I264" s="205">
        <v>7000</v>
      </c>
      <c r="J264" s="205"/>
      <c r="K264" s="205"/>
      <c r="L264" s="205">
        <v>7000</v>
      </c>
      <c r="M264" s="205"/>
      <c r="N264" s="205"/>
      <c r="R264" s="168">
        <v>4000</v>
      </c>
    </row>
    <row r="265" spans="1:18" ht="20.25" customHeight="1" x14ac:dyDescent="0.2">
      <c r="A265" s="194">
        <v>22.9</v>
      </c>
      <c r="B265" s="186" t="s">
        <v>281</v>
      </c>
      <c r="C265" s="172" t="s">
        <v>269</v>
      </c>
      <c r="D265" s="205">
        <v>0</v>
      </c>
      <c r="E265" s="76"/>
      <c r="F265" s="76"/>
      <c r="G265" s="76"/>
      <c r="H265" s="76"/>
      <c r="I265" s="205">
        <v>15000</v>
      </c>
      <c r="J265" s="205"/>
      <c r="K265" s="205"/>
      <c r="L265" s="205">
        <v>15000</v>
      </c>
      <c r="M265" s="205"/>
      <c r="N265" s="205"/>
      <c r="R265" s="168">
        <v>6000</v>
      </c>
    </row>
    <row r="266" spans="1:18" ht="20.25" customHeight="1" x14ac:dyDescent="0.2">
      <c r="A266" s="337">
        <v>22.1</v>
      </c>
      <c r="B266" s="186" t="s">
        <v>282</v>
      </c>
      <c r="C266" s="172" t="s">
        <v>269</v>
      </c>
      <c r="D266" s="205">
        <v>5000</v>
      </c>
      <c r="E266" s="76"/>
      <c r="F266" s="76"/>
      <c r="G266" s="76"/>
      <c r="H266" s="76"/>
      <c r="I266" s="205">
        <v>5000</v>
      </c>
      <c r="J266" s="205"/>
      <c r="K266" s="205"/>
      <c r="L266" s="205">
        <v>5000</v>
      </c>
      <c r="M266" s="205"/>
      <c r="N266" s="205"/>
      <c r="R266" s="168">
        <v>2000</v>
      </c>
    </row>
    <row r="267" spans="1:18" ht="20.25" customHeight="1" x14ac:dyDescent="0.2">
      <c r="A267" s="337">
        <v>22.11</v>
      </c>
      <c r="B267" s="168" t="s">
        <v>1716</v>
      </c>
      <c r="C267" s="172" t="s">
        <v>240</v>
      </c>
      <c r="D267" s="205">
        <v>0</v>
      </c>
      <c r="E267" s="76"/>
      <c r="F267" s="76"/>
      <c r="G267" s="76"/>
      <c r="H267" s="76"/>
      <c r="I267" s="205">
        <v>5000</v>
      </c>
      <c r="J267" s="205"/>
      <c r="K267" s="205"/>
      <c r="L267" s="205">
        <v>5000</v>
      </c>
      <c r="M267" s="205"/>
      <c r="N267" s="205"/>
      <c r="R267" s="168">
        <v>7000</v>
      </c>
    </row>
    <row r="268" spans="1:18" ht="20.25" customHeight="1" x14ac:dyDescent="0.2">
      <c r="A268" s="337">
        <v>22.12</v>
      </c>
      <c r="B268" s="186" t="s">
        <v>1730</v>
      </c>
      <c r="C268" s="172" t="s">
        <v>1566</v>
      </c>
      <c r="D268" s="205">
        <v>140000</v>
      </c>
      <c r="E268" s="76"/>
      <c r="F268" s="76"/>
      <c r="G268" s="76"/>
      <c r="H268" s="76"/>
      <c r="I268" s="205">
        <v>0</v>
      </c>
      <c r="J268" s="205"/>
      <c r="K268" s="205"/>
      <c r="L268" s="205">
        <v>0</v>
      </c>
      <c r="M268" s="205"/>
      <c r="N268" s="205"/>
      <c r="R268" s="168">
        <v>5000</v>
      </c>
    </row>
    <row r="269" spans="1:18" ht="20.25" customHeight="1" x14ac:dyDescent="0.2">
      <c r="A269" s="337">
        <v>22.13</v>
      </c>
      <c r="B269" s="186" t="s">
        <v>1731</v>
      </c>
      <c r="C269" s="172" t="s">
        <v>1566</v>
      </c>
      <c r="D269" s="205">
        <v>200000</v>
      </c>
      <c r="E269" s="76"/>
      <c r="F269" s="76"/>
      <c r="G269" s="76"/>
      <c r="H269" s="76"/>
      <c r="I269" s="205">
        <v>0</v>
      </c>
      <c r="J269" s="205"/>
      <c r="K269" s="205"/>
      <c r="L269" s="205">
        <v>0</v>
      </c>
      <c r="M269" s="205"/>
      <c r="N269" s="205"/>
      <c r="R269" s="168">
        <v>5000</v>
      </c>
    </row>
    <row r="270" spans="1:18" ht="20.25" customHeight="1" x14ac:dyDescent="0.2">
      <c r="A270" s="337">
        <v>22.14</v>
      </c>
      <c r="B270" s="186" t="s">
        <v>1451</v>
      </c>
      <c r="C270" s="172" t="s">
        <v>1566</v>
      </c>
      <c r="D270" s="205">
        <v>100000</v>
      </c>
      <c r="E270" s="76"/>
      <c r="F270" s="76"/>
      <c r="G270" s="76"/>
      <c r="H270" s="76"/>
      <c r="I270" s="205">
        <v>0</v>
      </c>
      <c r="J270" s="205"/>
      <c r="K270" s="205"/>
      <c r="L270" s="205">
        <v>0</v>
      </c>
      <c r="M270" s="205"/>
      <c r="N270" s="205"/>
      <c r="R270" s="168">
        <v>5000</v>
      </c>
    </row>
    <row r="271" spans="1:18" ht="20.25" customHeight="1" x14ac:dyDescent="0.2">
      <c r="A271" s="337">
        <v>22.15</v>
      </c>
      <c r="B271" s="186" t="s">
        <v>286</v>
      </c>
      <c r="C271" s="172" t="s">
        <v>1566</v>
      </c>
      <c r="D271" s="205">
        <v>200000</v>
      </c>
      <c r="E271" s="76"/>
      <c r="F271" s="76"/>
      <c r="G271" s="76"/>
      <c r="H271" s="76"/>
      <c r="I271" s="205">
        <v>0</v>
      </c>
      <c r="J271" s="205"/>
      <c r="K271" s="205"/>
      <c r="L271" s="205">
        <v>0</v>
      </c>
      <c r="M271" s="205"/>
      <c r="N271" s="205"/>
      <c r="R271" s="168">
        <v>5000</v>
      </c>
    </row>
    <row r="272" spans="1:18" ht="20.25" customHeight="1" x14ac:dyDescent="0.2">
      <c r="A272" s="337">
        <v>22.16</v>
      </c>
      <c r="B272" s="186" t="s">
        <v>287</v>
      </c>
      <c r="C272" s="172" t="s">
        <v>1566</v>
      </c>
      <c r="D272" s="205">
        <v>0</v>
      </c>
      <c r="E272" s="76"/>
      <c r="F272" s="76"/>
      <c r="G272" s="76"/>
      <c r="H272" s="76"/>
      <c r="I272" s="205">
        <v>400000</v>
      </c>
      <c r="J272" s="205"/>
      <c r="K272" s="205"/>
      <c r="L272" s="205">
        <v>0</v>
      </c>
      <c r="M272" s="205"/>
      <c r="N272" s="205"/>
      <c r="R272" s="168">
        <v>5000</v>
      </c>
    </row>
    <row r="273" spans="1:21" ht="20.25" customHeight="1" x14ac:dyDescent="0.2">
      <c r="A273" s="337">
        <v>22.17</v>
      </c>
      <c r="B273" s="186" t="s">
        <v>288</v>
      </c>
      <c r="C273" s="172" t="s">
        <v>1566</v>
      </c>
      <c r="D273" s="205">
        <v>0</v>
      </c>
      <c r="E273" s="76"/>
      <c r="F273" s="76"/>
      <c r="G273" s="76"/>
      <c r="H273" s="76"/>
      <c r="I273" s="205">
        <v>0</v>
      </c>
      <c r="J273" s="205"/>
      <c r="K273" s="205"/>
      <c r="L273" s="205">
        <v>500000</v>
      </c>
      <c r="M273" s="205"/>
      <c r="N273" s="205"/>
      <c r="O273" s="75"/>
      <c r="R273" s="168">
        <v>5000</v>
      </c>
    </row>
    <row r="274" spans="1:21" ht="20.25" customHeight="1" x14ac:dyDescent="0.2">
      <c r="A274" s="337">
        <v>22.18</v>
      </c>
      <c r="B274" s="186" t="s">
        <v>1732</v>
      </c>
      <c r="C274" s="172" t="s">
        <v>1566</v>
      </c>
      <c r="D274" s="205">
        <v>8500000</v>
      </c>
      <c r="E274" s="76" t="s">
        <v>27</v>
      </c>
      <c r="F274" s="76"/>
      <c r="G274" s="76"/>
      <c r="H274" s="76"/>
      <c r="I274" s="205">
        <v>0</v>
      </c>
      <c r="J274" s="205"/>
      <c r="K274" s="205"/>
      <c r="L274" s="205">
        <v>0</v>
      </c>
      <c r="M274" s="205"/>
      <c r="N274" s="205"/>
      <c r="O274" s="75"/>
    </row>
    <row r="275" spans="1:21" ht="20.25" customHeight="1" x14ac:dyDescent="0.2">
      <c r="A275" s="337">
        <v>22.19</v>
      </c>
      <c r="B275" s="186" t="s">
        <v>279</v>
      </c>
      <c r="C275" s="172" t="s">
        <v>269</v>
      </c>
      <c r="D275" s="205"/>
      <c r="E275" s="76"/>
      <c r="F275" s="76"/>
      <c r="G275" s="76"/>
      <c r="H275" s="76"/>
      <c r="I275" s="205">
        <v>52000</v>
      </c>
      <c r="J275" s="205"/>
      <c r="K275" s="205"/>
      <c r="L275" s="205"/>
      <c r="M275" s="205"/>
      <c r="N275" s="205"/>
      <c r="O275" s="75"/>
      <c r="R275" s="168">
        <v>5000</v>
      </c>
    </row>
    <row r="276" spans="1:21" ht="20.25" customHeight="1" x14ac:dyDescent="0.2">
      <c r="A276" s="337">
        <v>22.2</v>
      </c>
      <c r="B276" s="186" t="s">
        <v>81</v>
      </c>
      <c r="C276" s="172" t="s">
        <v>269</v>
      </c>
      <c r="D276" s="205"/>
      <c r="E276" s="76"/>
      <c r="F276" s="76"/>
      <c r="G276" s="76"/>
      <c r="H276" s="76"/>
      <c r="I276" s="205">
        <v>5000</v>
      </c>
      <c r="J276" s="205"/>
      <c r="K276" s="205"/>
      <c r="L276" s="205"/>
      <c r="M276" s="205"/>
      <c r="N276" s="205"/>
      <c r="O276" s="75"/>
      <c r="R276" s="168">
        <v>3000</v>
      </c>
    </row>
    <row r="277" spans="1:21" ht="20.25" customHeight="1" x14ac:dyDescent="0.2">
      <c r="A277" s="337"/>
      <c r="B277" s="186"/>
      <c r="D277" s="205"/>
      <c r="E277" s="76"/>
      <c r="F277" s="76"/>
      <c r="G277" s="76"/>
      <c r="H277" s="76"/>
      <c r="I277" s="205"/>
      <c r="J277" s="205"/>
      <c r="K277" s="205"/>
      <c r="L277" s="205"/>
      <c r="M277" s="205"/>
      <c r="N277" s="205"/>
      <c r="O277" s="75"/>
      <c r="U277" s="182">
        <f>D283+D429+D439+D445+D453+D462+D471+D478+D484+D497</f>
        <v>10872010</v>
      </c>
    </row>
    <row r="278" spans="1:21" ht="20.25" customHeight="1" x14ac:dyDescent="0.25">
      <c r="A278" s="337"/>
      <c r="B278" s="191" t="s">
        <v>1694</v>
      </c>
      <c r="D278" s="205"/>
      <c r="E278" s="76"/>
      <c r="F278" s="76"/>
      <c r="G278" s="76"/>
      <c r="H278" s="76"/>
      <c r="I278" s="205">
        <v>0</v>
      </c>
      <c r="J278" s="205"/>
      <c r="K278" s="205"/>
      <c r="L278" s="205">
        <v>0</v>
      </c>
      <c r="M278" s="205"/>
      <c r="N278" s="205"/>
      <c r="O278" s="75"/>
      <c r="U278" s="182">
        <f>I283+I439+I453+I462+I471+I478+I497</f>
        <v>1271570</v>
      </c>
    </row>
    <row r="279" spans="1:21" ht="20.25" customHeight="1" x14ac:dyDescent="0.2">
      <c r="A279" s="337">
        <v>22.21</v>
      </c>
      <c r="B279" s="186" t="s">
        <v>1695</v>
      </c>
      <c r="C279" s="172" t="s">
        <v>269</v>
      </c>
      <c r="D279" s="205">
        <v>0</v>
      </c>
      <c r="E279" s="76"/>
      <c r="F279" s="76"/>
      <c r="G279" s="76"/>
      <c r="H279" s="76"/>
      <c r="I279" s="205">
        <v>12000</v>
      </c>
      <c r="J279" s="205"/>
      <c r="K279" s="205"/>
      <c r="L279" s="205">
        <v>0</v>
      </c>
      <c r="M279" s="205"/>
      <c r="N279" s="205"/>
      <c r="O279" s="75"/>
      <c r="R279" s="168">
        <v>5000</v>
      </c>
      <c r="U279" s="182">
        <f>L283+L429+L439+L462+L478</f>
        <v>727200</v>
      </c>
    </row>
    <row r="280" spans="1:21" ht="20.25" customHeight="1" x14ac:dyDescent="0.2">
      <c r="A280" s="337">
        <v>22.22</v>
      </c>
      <c r="B280" s="186" t="s">
        <v>1696</v>
      </c>
      <c r="C280" s="172" t="s">
        <v>269</v>
      </c>
      <c r="D280" s="205">
        <v>0</v>
      </c>
      <c r="E280" s="76"/>
      <c r="F280" s="76"/>
      <c r="G280" s="76"/>
      <c r="H280" s="76"/>
      <c r="I280" s="205">
        <v>14000</v>
      </c>
      <c r="J280" s="205"/>
      <c r="K280" s="205"/>
      <c r="L280" s="205">
        <v>0</v>
      </c>
      <c r="M280" s="205"/>
      <c r="N280" s="205"/>
      <c r="O280" s="75"/>
      <c r="R280" s="168">
        <v>5000</v>
      </c>
    </row>
    <row r="281" spans="1:21" ht="20.25" customHeight="1" x14ac:dyDescent="0.2">
      <c r="A281" s="337">
        <v>22.23</v>
      </c>
      <c r="B281" s="186" t="s">
        <v>1697</v>
      </c>
      <c r="C281" s="172" t="s">
        <v>479</v>
      </c>
      <c r="D281" s="205">
        <v>0</v>
      </c>
      <c r="E281" s="76"/>
      <c r="F281" s="76"/>
      <c r="G281" s="76"/>
      <c r="H281" s="76"/>
      <c r="I281" s="205">
        <v>0</v>
      </c>
      <c r="J281" s="205"/>
      <c r="K281" s="205"/>
      <c r="L281" s="205">
        <v>0</v>
      </c>
      <c r="M281" s="205"/>
      <c r="N281" s="205"/>
      <c r="O281" s="75"/>
    </row>
    <row r="282" spans="1:21" x14ac:dyDescent="0.2">
      <c r="A282" s="202">
        <v>22.24</v>
      </c>
      <c r="B282" s="186" t="s">
        <v>1757</v>
      </c>
      <c r="D282" s="226">
        <v>0</v>
      </c>
      <c r="E282" s="76"/>
      <c r="F282" s="76"/>
      <c r="G282" s="76">
        <v>0</v>
      </c>
      <c r="H282" s="76"/>
      <c r="I282" s="205">
        <v>400000</v>
      </c>
      <c r="J282" s="205"/>
      <c r="K282" s="205"/>
      <c r="L282" s="205"/>
      <c r="M282" s="205"/>
      <c r="N282" s="205"/>
      <c r="O282" s="75"/>
    </row>
    <row r="283" spans="1:21" x14ac:dyDescent="0.2">
      <c r="A283" s="194"/>
      <c r="B283" s="186" t="s">
        <v>9</v>
      </c>
      <c r="D283" s="333">
        <f>SUM(D257:D282)</f>
        <v>9305990</v>
      </c>
      <c r="E283" s="179"/>
      <c r="F283" s="179" t="s">
        <v>27</v>
      </c>
      <c r="G283" s="214">
        <f>SUM(G257:G282)</f>
        <v>0</v>
      </c>
      <c r="H283" s="179"/>
      <c r="I283" s="333">
        <f>SUM(I257:I282)</f>
        <v>970000</v>
      </c>
      <c r="J283" s="227" t="s">
        <v>27</v>
      </c>
      <c r="K283" s="333">
        <f>SUM(K257:K282)</f>
        <v>0</v>
      </c>
      <c r="L283" s="333">
        <f>SUM(L257:L282)</f>
        <v>599000</v>
      </c>
      <c r="M283" s="227" t="s">
        <v>27</v>
      </c>
      <c r="N283" s="333">
        <f>SUM(N257:N282)</f>
        <v>0</v>
      </c>
      <c r="P283" s="178">
        <f>SUM(P257:P272)</f>
        <v>18000</v>
      </c>
      <c r="Q283" s="188">
        <f>SUM(Q257:Q272)</f>
        <v>0</v>
      </c>
    </row>
    <row r="284" spans="1:21" x14ac:dyDescent="0.2">
      <c r="A284" s="194"/>
      <c r="B284" s="186"/>
      <c r="D284" s="205"/>
      <c r="E284" s="76"/>
      <c r="F284" s="76"/>
      <c r="G284" s="76"/>
      <c r="H284" s="76"/>
      <c r="I284" s="205"/>
      <c r="J284" s="205"/>
      <c r="K284" s="205"/>
      <c r="L284" s="205"/>
      <c r="M284" s="205"/>
      <c r="N284" s="205"/>
    </row>
    <row r="285" spans="1:21" ht="15.75" x14ac:dyDescent="0.25">
      <c r="A285" s="194" t="s">
        <v>75</v>
      </c>
      <c r="B285" s="177" t="s">
        <v>921</v>
      </c>
      <c r="D285" s="205"/>
      <c r="E285" s="76"/>
      <c r="F285" s="75"/>
      <c r="G285" s="76"/>
      <c r="H285" s="76"/>
      <c r="I285" s="186"/>
      <c r="J285" s="186"/>
      <c r="K285" s="186"/>
      <c r="L285" s="186"/>
      <c r="M285" s="186"/>
      <c r="N285" s="186"/>
    </row>
    <row r="286" spans="1:21" x14ac:dyDescent="0.2">
      <c r="A286" s="194">
        <v>23.1</v>
      </c>
      <c r="B286" s="186" t="s">
        <v>1339</v>
      </c>
      <c r="C286" s="172" t="s">
        <v>479</v>
      </c>
      <c r="D286" s="205">
        <v>0</v>
      </c>
      <c r="E286" s="76"/>
      <c r="F286" s="75"/>
      <c r="G286" s="76"/>
      <c r="H286" s="76"/>
      <c r="I286" s="186"/>
      <c r="J286" s="186"/>
      <c r="K286" s="186"/>
      <c r="L286" s="205"/>
      <c r="M286" s="186"/>
      <c r="N286" s="186"/>
    </row>
    <row r="287" spans="1:21" ht="15.75" x14ac:dyDescent="0.25">
      <c r="A287" s="194"/>
      <c r="B287" s="315" t="s">
        <v>1453</v>
      </c>
      <c r="D287" s="205"/>
      <c r="E287" s="76"/>
      <c r="F287" s="76"/>
      <c r="G287" s="76"/>
      <c r="H287" s="76"/>
      <c r="I287" s="205">
        <v>0</v>
      </c>
      <c r="J287" s="205"/>
      <c r="K287" s="205"/>
      <c r="L287" s="205"/>
      <c r="M287" s="205"/>
      <c r="N287" s="205"/>
    </row>
    <row r="288" spans="1:21" x14ac:dyDescent="0.2">
      <c r="A288" s="194">
        <v>23.2</v>
      </c>
      <c r="B288" s="168" t="s">
        <v>1454</v>
      </c>
      <c r="C288" s="172" t="s">
        <v>1187</v>
      </c>
      <c r="D288" s="205">
        <v>0</v>
      </c>
      <c r="E288" s="76"/>
      <c r="F288" s="76"/>
      <c r="G288" s="76"/>
      <c r="H288" s="76"/>
      <c r="I288" s="205">
        <v>0</v>
      </c>
      <c r="J288" s="205"/>
      <c r="K288" s="205"/>
      <c r="L288" s="205"/>
      <c r="M288" s="205"/>
      <c r="N288" s="205"/>
    </row>
    <row r="289" spans="1:21" x14ac:dyDescent="0.2">
      <c r="A289" s="194">
        <v>23.3</v>
      </c>
      <c r="B289" s="168" t="s">
        <v>1752</v>
      </c>
      <c r="C289" s="172" t="s">
        <v>1187</v>
      </c>
      <c r="D289" s="205">
        <v>100000</v>
      </c>
      <c r="E289" s="76"/>
      <c r="F289" s="76"/>
      <c r="G289" s="76"/>
      <c r="H289" s="76"/>
      <c r="I289" s="205">
        <v>600000</v>
      </c>
      <c r="J289" s="205"/>
      <c r="K289" s="205"/>
      <c r="L289" s="205">
        <v>700000</v>
      </c>
      <c r="M289" s="205"/>
      <c r="N289" s="205"/>
    </row>
    <row r="290" spans="1:21" x14ac:dyDescent="0.2">
      <c r="A290" s="194">
        <v>23.4</v>
      </c>
      <c r="B290" s="168" t="s">
        <v>1455</v>
      </c>
      <c r="C290" s="172" t="s">
        <v>1187</v>
      </c>
      <c r="D290" s="205">
        <v>150000</v>
      </c>
      <c r="E290" s="76"/>
      <c r="F290" s="76"/>
      <c r="G290" s="76"/>
      <c r="H290" s="76"/>
      <c r="I290" s="205">
        <v>0</v>
      </c>
      <c r="J290" s="205"/>
      <c r="K290" s="205"/>
      <c r="L290" s="205"/>
      <c r="M290" s="205"/>
      <c r="N290" s="205"/>
    </row>
    <row r="291" spans="1:21" x14ac:dyDescent="0.2">
      <c r="A291" s="194">
        <v>23.5</v>
      </c>
      <c r="B291" s="168" t="s">
        <v>1753</v>
      </c>
      <c r="C291" s="172" t="s">
        <v>1187</v>
      </c>
      <c r="D291" s="205">
        <v>0</v>
      </c>
      <c r="E291" s="76"/>
      <c r="F291" s="76"/>
      <c r="G291" s="76"/>
      <c r="H291" s="76"/>
      <c r="I291" s="205">
        <v>0</v>
      </c>
      <c r="J291" s="205"/>
      <c r="K291" s="205"/>
      <c r="L291" s="205"/>
      <c r="M291" s="205"/>
      <c r="N291" s="205"/>
    </row>
    <row r="292" spans="1:21" x14ac:dyDescent="0.2">
      <c r="A292" s="194">
        <v>23.6</v>
      </c>
      <c r="B292" s="168" t="s">
        <v>1458</v>
      </c>
      <c r="C292" s="172" t="s">
        <v>1187</v>
      </c>
      <c r="D292" s="205">
        <v>0</v>
      </c>
      <c r="E292" s="76"/>
      <c r="F292" s="76"/>
      <c r="G292" s="76"/>
      <c r="H292" s="76"/>
      <c r="I292" s="205">
        <v>0</v>
      </c>
      <c r="J292" s="205"/>
      <c r="K292" s="205"/>
      <c r="L292" s="205"/>
      <c r="M292" s="205"/>
      <c r="N292" s="205"/>
    </row>
    <row r="293" spans="1:21" ht="15.75" x14ac:dyDescent="0.25">
      <c r="A293" s="194"/>
      <c r="B293" s="315" t="s">
        <v>1448</v>
      </c>
      <c r="D293" s="205">
        <v>0</v>
      </c>
      <c r="E293" s="76"/>
      <c r="F293" s="76"/>
      <c r="G293" s="76"/>
      <c r="H293" s="76"/>
      <c r="I293" s="205">
        <v>0</v>
      </c>
      <c r="J293" s="205"/>
      <c r="K293" s="205"/>
      <c r="L293" s="205"/>
      <c r="M293" s="205"/>
      <c r="N293" s="205"/>
    </row>
    <row r="294" spans="1:21" x14ac:dyDescent="0.2">
      <c r="A294" s="194">
        <v>23.7</v>
      </c>
      <c r="B294" s="168" t="s">
        <v>1459</v>
      </c>
      <c r="C294" s="172" t="s">
        <v>344</v>
      </c>
      <c r="D294" s="205">
        <v>13000</v>
      </c>
      <c r="E294" s="76"/>
      <c r="F294" s="76"/>
      <c r="G294" s="76"/>
      <c r="H294" s="76"/>
      <c r="I294" s="205">
        <v>13000</v>
      </c>
      <c r="J294" s="205"/>
      <c r="K294" s="205"/>
      <c r="L294" s="205"/>
      <c r="M294" s="205"/>
      <c r="N294" s="205"/>
    </row>
    <row r="295" spans="1:21" x14ac:dyDescent="0.2">
      <c r="A295" s="194">
        <v>23.8</v>
      </c>
      <c r="B295" s="168" t="s">
        <v>1460</v>
      </c>
      <c r="C295" s="172" t="s">
        <v>344</v>
      </c>
      <c r="D295" s="205">
        <v>9240</v>
      </c>
      <c r="E295" s="76"/>
      <c r="F295" s="76"/>
      <c r="G295" s="76"/>
      <c r="H295" s="76"/>
      <c r="I295" s="205">
        <v>10170</v>
      </c>
      <c r="J295" s="205"/>
      <c r="L295" s="205">
        <v>10680</v>
      </c>
      <c r="M295" s="205" t="s">
        <v>27</v>
      </c>
    </row>
    <row r="296" spans="1:21" x14ac:dyDescent="0.2">
      <c r="A296" s="194">
        <v>23.9</v>
      </c>
      <c r="B296" s="168" t="s">
        <v>352</v>
      </c>
      <c r="C296" s="172" t="s">
        <v>344</v>
      </c>
      <c r="D296" s="205">
        <v>0</v>
      </c>
      <c r="E296" s="76"/>
      <c r="F296" s="76"/>
      <c r="G296" s="76"/>
      <c r="H296" s="76"/>
      <c r="I296" s="205">
        <v>18150</v>
      </c>
      <c r="J296" s="205"/>
      <c r="L296" s="205">
        <v>19660</v>
      </c>
      <c r="M296" s="205" t="s">
        <v>27</v>
      </c>
    </row>
    <row r="297" spans="1:21" x14ac:dyDescent="0.2">
      <c r="A297" s="202">
        <v>23.1</v>
      </c>
      <c r="B297" s="168" t="s">
        <v>586</v>
      </c>
      <c r="C297" s="172" t="s">
        <v>344</v>
      </c>
      <c r="D297" s="205">
        <v>0</v>
      </c>
      <c r="E297" s="76"/>
      <c r="F297" s="76"/>
      <c r="G297" s="76"/>
      <c r="H297" s="76"/>
      <c r="I297" s="205">
        <v>12000</v>
      </c>
      <c r="J297" s="205"/>
      <c r="K297" s="205"/>
      <c r="L297" s="205"/>
      <c r="M297" s="205"/>
      <c r="N297" s="205"/>
    </row>
    <row r="298" spans="1:21" x14ac:dyDescent="0.2">
      <c r="A298" s="202">
        <v>23.11</v>
      </c>
      <c r="B298" s="168" t="s">
        <v>354</v>
      </c>
      <c r="C298" s="172" t="s">
        <v>240</v>
      </c>
      <c r="D298" s="205">
        <v>0</v>
      </c>
      <c r="E298" s="76"/>
      <c r="F298" s="76"/>
      <c r="G298" s="76"/>
      <c r="H298" s="76"/>
      <c r="I298" s="205">
        <v>4400</v>
      </c>
      <c r="J298" s="205"/>
      <c r="K298" s="205"/>
      <c r="L298" s="205"/>
      <c r="M298" s="205"/>
      <c r="N298" s="205"/>
    </row>
    <row r="299" spans="1:21" x14ac:dyDescent="0.2">
      <c r="A299" s="202">
        <v>23.12</v>
      </c>
      <c r="B299" s="168" t="s">
        <v>1754</v>
      </c>
      <c r="C299" s="172" t="s">
        <v>240</v>
      </c>
      <c r="D299" s="205">
        <v>0</v>
      </c>
      <c r="E299" s="76"/>
      <c r="F299" s="76"/>
      <c r="G299" s="76"/>
      <c r="H299" s="76"/>
      <c r="I299" s="205">
        <v>30000</v>
      </c>
      <c r="J299" s="205"/>
      <c r="K299" s="205"/>
      <c r="L299" s="205"/>
      <c r="M299" s="205"/>
      <c r="N299" s="205"/>
    </row>
    <row r="300" spans="1:21" x14ac:dyDescent="0.2">
      <c r="A300" s="202">
        <v>23.13</v>
      </c>
      <c r="B300" s="168" t="s">
        <v>1755</v>
      </c>
      <c r="C300" s="172" t="s">
        <v>240</v>
      </c>
      <c r="D300" s="205">
        <v>50000</v>
      </c>
      <c r="E300" s="76"/>
      <c r="F300" s="76"/>
      <c r="G300" s="76"/>
      <c r="H300" s="76"/>
      <c r="I300" s="205">
        <v>0</v>
      </c>
      <c r="J300" s="205"/>
      <c r="K300" s="205"/>
      <c r="L300" s="205"/>
      <c r="M300" s="205"/>
      <c r="N300" s="205"/>
    </row>
    <row r="301" spans="1:21" x14ac:dyDescent="0.2">
      <c r="A301" s="202">
        <v>23.14</v>
      </c>
      <c r="B301" s="168" t="s">
        <v>1756</v>
      </c>
      <c r="C301" s="172" t="s">
        <v>240</v>
      </c>
      <c r="D301" s="205">
        <v>0</v>
      </c>
      <c r="E301" s="76"/>
      <c r="F301" s="76"/>
      <c r="G301" s="76"/>
      <c r="H301" s="76"/>
      <c r="I301" s="205">
        <v>63530</v>
      </c>
      <c r="J301" s="205"/>
      <c r="K301" s="205"/>
      <c r="L301" s="205">
        <v>66700</v>
      </c>
      <c r="M301" s="205"/>
      <c r="N301" s="205"/>
      <c r="U301" s="182">
        <f>D303+D338+D345+D352+D370+D385+G392+G398+D408+D419</f>
        <v>19182880</v>
      </c>
    </row>
    <row r="302" spans="1:21" x14ac:dyDescent="0.2">
      <c r="A302" s="202"/>
      <c r="B302" s="75"/>
      <c r="D302" s="226"/>
      <c r="E302" s="185"/>
      <c r="F302" s="185"/>
      <c r="G302" s="185"/>
      <c r="H302" s="185"/>
      <c r="I302" s="226"/>
      <c r="J302" s="226"/>
      <c r="K302" s="226"/>
      <c r="L302" s="226"/>
      <c r="M302" s="226"/>
      <c r="N302" s="226"/>
      <c r="U302" s="182">
        <f>I303+I321+I370+I385+I392+K392+I398+I408+I419+I429</f>
        <v>20632640</v>
      </c>
    </row>
    <row r="303" spans="1:21" x14ac:dyDescent="0.2">
      <c r="A303" s="194"/>
      <c r="B303" s="186" t="s">
        <v>9</v>
      </c>
      <c r="D303" s="205">
        <f>SUM(D286:D302)</f>
        <v>322240</v>
      </c>
      <c r="E303" s="76"/>
      <c r="F303" s="76" t="s">
        <v>27</v>
      </c>
      <c r="G303" s="76">
        <f>SUM(G286:G302)</f>
        <v>0</v>
      </c>
      <c r="H303" s="76"/>
      <c r="I303" s="205">
        <f t="shared" ref="I303:N303" si="11">SUM(I286:I302)</f>
        <v>751250</v>
      </c>
      <c r="J303" s="205">
        <f t="shared" si="11"/>
        <v>0</v>
      </c>
      <c r="K303" s="205">
        <f t="shared" si="11"/>
        <v>0</v>
      </c>
      <c r="L303" s="205">
        <f>SUM(L286:L302)</f>
        <v>797040</v>
      </c>
      <c r="M303" s="205">
        <f t="shared" si="11"/>
        <v>0</v>
      </c>
      <c r="N303" s="205">
        <f t="shared" si="11"/>
        <v>0</v>
      </c>
      <c r="P303" s="178">
        <f>SUM(P287:P292)</f>
        <v>0</v>
      </c>
      <c r="Q303" s="188">
        <f>SUM(Q287:Q292)</f>
        <v>0</v>
      </c>
      <c r="U303" s="182">
        <f>L303+L321+L370+L408+L419+L385</f>
        <v>1091070</v>
      </c>
    </row>
    <row r="304" spans="1:21" x14ac:dyDescent="0.2">
      <c r="A304" s="194"/>
      <c r="B304" s="167"/>
      <c r="C304" s="170"/>
      <c r="D304" s="403"/>
      <c r="E304" s="171"/>
      <c r="F304" s="167"/>
      <c r="G304" s="171"/>
      <c r="H304" s="171"/>
      <c r="I304" s="411"/>
      <c r="J304" s="411"/>
      <c r="K304" s="411"/>
      <c r="L304" s="411"/>
      <c r="M304" s="411"/>
      <c r="N304" s="411"/>
    </row>
    <row r="305" spans="1:14" ht="15.75" x14ac:dyDescent="0.25">
      <c r="A305" s="194" t="s">
        <v>77</v>
      </c>
      <c r="B305" s="177" t="s">
        <v>922</v>
      </c>
      <c r="D305" s="205"/>
      <c r="E305" s="76"/>
      <c r="F305" s="76"/>
      <c r="G305" s="76"/>
      <c r="H305" s="76"/>
      <c r="I305" s="205"/>
      <c r="J305" s="205"/>
      <c r="K305" s="205"/>
      <c r="L305" s="205"/>
      <c r="M305" s="205"/>
      <c r="N305" s="205"/>
    </row>
    <row r="306" spans="1:14" ht="15.75" x14ac:dyDescent="0.25">
      <c r="A306" s="194"/>
      <c r="B306" s="186" t="s">
        <v>1463</v>
      </c>
      <c r="D306" s="205"/>
      <c r="E306" s="76"/>
      <c r="F306" s="76"/>
      <c r="G306" s="76"/>
      <c r="H306" s="76"/>
      <c r="I306" s="205"/>
      <c r="J306" s="205"/>
      <c r="K306" s="205"/>
      <c r="L306" s="205"/>
      <c r="M306" s="205"/>
      <c r="N306" s="205"/>
    </row>
    <row r="307" spans="1:14" x14ac:dyDescent="0.2">
      <c r="A307" s="194">
        <v>24.1</v>
      </c>
      <c r="B307" s="168" t="s">
        <v>1467</v>
      </c>
      <c r="C307" s="172" t="s">
        <v>12</v>
      </c>
      <c r="D307" s="205">
        <v>0</v>
      </c>
      <c r="E307" s="76"/>
      <c r="F307" s="76"/>
      <c r="G307" s="76"/>
      <c r="H307" s="76"/>
      <c r="I307" s="205">
        <v>80000</v>
      </c>
      <c r="J307" s="205"/>
      <c r="K307" s="205"/>
      <c r="L307" s="205">
        <v>42100</v>
      </c>
      <c r="M307" s="205"/>
      <c r="N307" s="205"/>
    </row>
    <row r="308" spans="1:14" x14ac:dyDescent="0.2">
      <c r="A308" s="194" t="s">
        <v>1334</v>
      </c>
      <c r="B308" s="168" t="s">
        <v>1468</v>
      </c>
      <c r="C308" s="172" t="s">
        <v>12</v>
      </c>
      <c r="D308" s="205">
        <v>0</v>
      </c>
      <c r="E308" s="76"/>
      <c r="I308" s="205">
        <v>100000</v>
      </c>
      <c r="J308" s="205"/>
      <c r="K308" s="205"/>
      <c r="L308" s="205">
        <v>105000</v>
      </c>
      <c r="M308" s="205"/>
      <c r="N308" s="205"/>
    </row>
    <row r="309" spans="1:14" x14ac:dyDescent="0.2">
      <c r="A309" s="194" t="s">
        <v>1335</v>
      </c>
      <c r="B309" s="168" t="s">
        <v>334</v>
      </c>
      <c r="C309" s="172" t="s">
        <v>479</v>
      </c>
      <c r="D309" s="205">
        <v>0</v>
      </c>
      <c r="E309" s="76"/>
      <c r="I309" s="205">
        <v>52500</v>
      </c>
      <c r="J309" s="205"/>
      <c r="K309" s="205"/>
      <c r="L309" s="205">
        <v>55130</v>
      </c>
      <c r="M309" s="205"/>
      <c r="N309" s="205"/>
    </row>
    <row r="310" spans="1:14" x14ac:dyDescent="0.2">
      <c r="A310" s="194" t="s">
        <v>1465</v>
      </c>
      <c r="B310" s="168" t="s">
        <v>1469</v>
      </c>
      <c r="C310" s="172" t="s">
        <v>12</v>
      </c>
      <c r="D310" s="205">
        <v>0</v>
      </c>
      <c r="E310" s="76"/>
      <c r="I310" s="205">
        <v>0</v>
      </c>
      <c r="J310" s="205"/>
      <c r="K310" s="205"/>
      <c r="L310" s="205"/>
      <c r="M310" s="205"/>
      <c r="N310" s="205"/>
    </row>
    <row r="311" spans="1:14" x14ac:dyDescent="0.2">
      <c r="A311" s="194" t="s">
        <v>1466</v>
      </c>
      <c r="B311" s="168" t="s">
        <v>358</v>
      </c>
      <c r="C311" s="172" t="s">
        <v>22</v>
      </c>
      <c r="D311" s="205">
        <v>0</v>
      </c>
      <c r="E311" s="76"/>
      <c r="I311" s="205">
        <v>80000</v>
      </c>
      <c r="J311" s="205"/>
      <c r="K311" s="205"/>
      <c r="L311" s="205"/>
      <c r="M311" s="205"/>
      <c r="N311" s="205"/>
    </row>
    <row r="312" spans="1:14" x14ac:dyDescent="0.2">
      <c r="A312" s="194"/>
      <c r="D312" s="205">
        <v>0</v>
      </c>
      <c r="E312" s="76"/>
      <c r="I312" s="205">
        <v>0</v>
      </c>
      <c r="J312" s="205"/>
      <c r="K312" s="205"/>
      <c r="L312" s="205"/>
      <c r="M312" s="205"/>
      <c r="N312" s="205"/>
    </row>
    <row r="313" spans="1:14" ht="15.75" x14ac:dyDescent="0.25">
      <c r="A313" s="194"/>
      <c r="B313" s="177" t="s">
        <v>922</v>
      </c>
      <c r="D313" s="205"/>
      <c r="E313" s="76"/>
      <c r="I313" s="205"/>
      <c r="J313" s="205"/>
      <c r="K313" s="205"/>
      <c r="L313" s="205"/>
      <c r="M313" s="205"/>
      <c r="N313" s="205"/>
    </row>
    <row r="314" spans="1:14" ht="15.75" x14ac:dyDescent="0.25">
      <c r="A314" s="194"/>
      <c r="B314" s="186" t="s">
        <v>1464</v>
      </c>
      <c r="D314" s="205"/>
      <c r="E314" s="76"/>
      <c r="I314" s="205"/>
      <c r="J314" s="205"/>
      <c r="K314" s="205"/>
      <c r="L314" s="205"/>
      <c r="M314" s="205"/>
      <c r="N314" s="205"/>
    </row>
    <row r="315" spans="1:14" x14ac:dyDescent="0.2">
      <c r="A315" s="194">
        <v>24.6</v>
      </c>
      <c r="B315" s="168" t="s">
        <v>1467</v>
      </c>
      <c r="C315" s="172" t="s">
        <v>12</v>
      </c>
      <c r="D315" s="205">
        <v>0</v>
      </c>
      <c r="E315" s="76"/>
      <c r="I315" s="205">
        <v>0</v>
      </c>
      <c r="J315" s="205"/>
      <c r="K315" s="205"/>
      <c r="L315" s="205"/>
      <c r="M315" s="205"/>
      <c r="N315" s="205"/>
    </row>
    <row r="316" spans="1:14" x14ac:dyDescent="0.2">
      <c r="A316" s="194">
        <v>24.7</v>
      </c>
      <c r="B316" s="168" t="s">
        <v>1468</v>
      </c>
      <c r="C316" s="172" t="s">
        <v>12</v>
      </c>
      <c r="D316" s="205">
        <v>0</v>
      </c>
      <c r="E316" s="76"/>
      <c r="I316" s="205">
        <v>0</v>
      </c>
      <c r="J316" s="205"/>
      <c r="K316" s="205"/>
      <c r="L316" s="205"/>
      <c r="M316" s="205"/>
      <c r="N316" s="205"/>
    </row>
    <row r="317" spans="1:14" x14ac:dyDescent="0.2">
      <c r="A317" s="194">
        <v>24.8</v>
      </c>
      <c r="B317" s="168" t="s">
        <v>334</v>
      </c>
      <c r="C317" s="172" t="s">
        <v>479</v>
      </c>
      <c r="D317" s="205">
        <v>0</v>
      </c>
      <c r="E317" s="76"/>
      <c r="I317" s="205">
        <v>0</v>
      </c>
      <c r="J317" s="205"/>
      <c r="K317" s="205"/>
      <c r="L317" s="205"/>
      <c r="M317" s="205"/>
      <c r="N317" s="205"/>
    </row>
    <row r="318" spans="1:14" x14ac:dyDescent="0.2">
      <c r="A318" s="194">
        <v>24.9</v>
      </c>
      <c r="B318" s="168" t="s">
        <v>1470</v>
      </c>
      <c r="C318" s="172" t="s">
        <v>12</v>
      </c>
      <c r="D318" s="205">
        <v>0</v>
      </c>
      <c r="E318" s="76"/>
      <c r="I318" s="205">
        <v>0</v>
      </c>
      <c r="J318" s="205"/>
      <c r="K318" s="205"/>
      <c r="L318" s="205"/>
      <c r="M318" s="205"/>
      <c r="N318" s="205"/>
    </row>
    <row r="319" spans="1:14" x14ac:dyDescent="0.2">
      <c r="A319" s="202">
        <v>24.1</v>
      </c>
      <c r="B319" s="168" t="s">
        <v>358</v>
      </c>
      <c r="C319" s="172" t="s">
        <v>22</v>
      </c>
      <c r="D319" s="205">
        <v>0</v>
      </c>
      <c r="E319" s="76"/>
      <c r="I319" s="205">
        <v>0</v>
      </c>
      <c r="J319" s="205"/>
      <c r="K319" s="205"/>
      <c r="L319" s="205"/>
      <c r="M319" s="205"/>
      <c r="N319" s="205"/>
    </row>
    <row r="320" spans="1:14" x14ac:dyDescent="0.2">
      <c r="A320" s="194"/>
      <c r="B320" s="75"/>
      <c r="D320" s="226">
        <v>0</v>
      </c>
      <c r="E320" s="185"/>
      <c r="F320" s="185"/>
      <c r="G320" s="185"/>
      <c r="H320" s="185"/>
      <c r="I320" s="226">
        <v>0</v>
      </c>
      <c r="J320" s="226"/>
      <c r="K320" s="226"/>
      <c r="L320" s="226"/>
      <c r="M320" s="226"/>
      <c r="N320" s="226"/>
    </row>
    <row r="321" spans="1:18" x14ac:dyDescent="0.2">
      <c r="A321" s="194"/>
      <c r="B321" s="186" t="s">
        <v>9</v>
      </c>
      <c r="D321" s="205">
        <f>SUM(D307:D320)</f>
        <v>0</v>
      </c>
      <c r="E321" s="76"/>
      <c r="F321" s="76" t="s">
        <v>27</v>
      </c>
      <c r="G321" s="76">
        <f>SUM(G307:G312)</f>
        <v>0</v>
      </c>
      <c r="H321" s="76"/>
      <c r="I321" s="205">
        <f>SUM(I307:I312)</f>
        <v>312500</v>
      </c>
      <c r="J321" s="205" t="s">
        <v>27</v>
      </c>
      <c r="K321" s="205">
        <f>SUM(K307:K320)</f>
        <v>0</v>
      </c>
      <c r="L321" s="205">
        <f>SUM(L307:L312)</f>
        <v>202230</v>
      </c>
      <c r="M321" s="205" t="s">
        <v>27</v>
      </c>
      <c r="N321" s="205">
        <f>SUM(N307:N320)</f>
        <v>0</v>
      </c>
      <c r="P321" s="178">
        <f>SUM(P307:P312)</f>
        <v>0</v>
      </c>
      <c r="Q321" s="188">
        <f>SUM(Q307:Q312)</f>
        <v>0</v>
      </c>
    </row>
    <row r="322" spans="1:18" x14ac:dyDescent="0.2">
      <c r="A322" s="194"/>
      <c r="B322" s="186"/>
      <c r="D322" s="205"/>
      <c r="E322" s="76"/>
      <c r="F322" s="76"/>
      <c r="G322" s="76"/>
      <c r="H322" s="76"/>
      <c r="I322" s="205"/>
      <c r="J322" s="205"/>
      <c r="K322" s="205"/>
      <c r="L322" s="205"/>
      <c r="M322" s="205"/>
      <c r="N322" s="205"/>
    </row>
    <row r="323" spans="1:18" ht="15.75" x14ac:dyDescent="0.25">
      <c r="A323" s="210">
        <v>25</v>
      </c>
      <c r="B323" s="191" t="s">
        <v>923</v>
      </c>
      <c r="C323" s="240"/>
      <c r="D323" s="205"/>
      <c r="E323" s="76"/>
      <c r="F323" s="76"/>
      <c r="G323" s="76"/>
      <c r="H323" s="76"/>
      <c r="I323" s="205"/>
      <c r="J323" s="205"/>
      <c r="K323" s="205"/>
      <c r="L323" s="205"/>
      <c r="M323" s="205"/>
      <c r="N323" s="205"/>
    </row>
    <row r="324" spans="1:18" ht="15.75" x14ac:dyDescent="0.25">
      <c r="A324" s="194"/>
      <c r="B324" s="186" t="s">
        <v>1237</v>
      </c>
      <c r="C324" s="240"/>
      <c r="D324" s="205"/>
      <c r="E324" s="76"/>
      <c r="F324" s="76"/>
      <c r="G324" s="76"/>
      <c r="H324" s="76"/>
      <c r="I324" s="205"/>
      <c r="J324" s="205"/>
      <c r="K324" s="205"/>
      <c r="L324" s="205"/>
      <c r="M324" s="205"/>
      <c r="N324" s="205"/>
    </row>
    <row r="325" spans="1:18" x14ac:dyDescent="0.2">
      <c r="A325" s="194">
        <v>25.1</v>
      </c>
      <c r="B325" s="293" t="s">
        <v>1698</v>
      </c>
      <c r="C325" s="240" t="s">
        <v>529</v>
      </c>
      <c r="D325" s="205">
        <v>0</v>
      </c>
      <c r="E325" s="76"/>
      <c r="F325" s="76"/>
      <c r="G325" s="76"/>
      <c r="H325" s="76"/>
      <c r="I325" s="205"/>
      <c r="J325" s="205"/>
      <c r="K325" s="205"/>
      <c r="L325" s="205"/>
      <c r="M325" s="205"/>
      <c r="N325" s="205"/>
      <c r="P325" s="172">
        <v>10000</v>
      </c>
    </row>
    <row r="326" spans="1:18" x14ac:dyDescent="0.2">
      <c r="A326" s="194">
        <v>25.2</v>
      </c>
      <c r="B326" s="293" t="s">
        <v>1699</v>
      </c>
      <c r="C326" s="240" t="s">
        <v>529</v>
      </c>
      <c r="D326" s="205">
        <v>0</v>
      </c>
      <c r="E326" s="76"/>
      <c r="F326" s="76"/>
      <c r="G326" s="76"/>
      <c r="H326" s="76"/>
      <c r="I326" s="205"/>
      <c r="J326" s="205"/>
      <c r="K326" s="205"/>
      <c r="L326" s="205"/>
      <c r="M326" s="205"/>
      <c r="N326" s="205"/>
      <c r="P326" s="172">
        <v>8000</v>
      </c>
    </row>
    <row r="327" spans="1:18" x14ac:dyDescent="0.2">
      <c r="A327" s="194">
        <v>25.3</v>
      </c>
      <c r="B327" s="293" t="s">
        <v>1399</v>
      </c>
      <c r="C327" s="240" t="s">
        <v>1536</v>
      </c>
      <c r="D327" s="205">
        <v>0</v>
      </c>
      <c r="E327" s="76"/>
      <c r="F327" s="76"/>
      <c r="G327" s="76"/>
      <c r="H327" s="76"/>
      <c r="I327" s="205"/>
      <c r="J327" s="205"/>
      <c r="K327" s="205"/>
      <c r="L327" s="205"/>
      <c r="M327" s="205"/>
      <c r="N327" s="205"/>
      <c r="P327" s="172">
        <v>2000</v>
      </c>
    </row>
    <row r="328" spans="1:18" x14ac:dyDescent="0.2">
      <c r="A328" s="194">
        <v>25.4</v>
      </c>
      <c r="B328" s="293" t="s">
        <v>337</v>
      </c>
      <c r="C328" s="240" t="s">
        <v>529</v>
      </c>
      <c r="D328" s="205">
        <v>0</v>
      </c>
      <c r="E328" s="76"/>
      <c r="F328" s="76"/>
      <c r="G328" s="76"/>
      <c r="H328" s="76"/>
      <c r="I328" s="205"/>
      <c r="J328" s="205"/>
      <c r="K328" s="205"/>
      <c r="L328" s="205"/>
      <c r="M328" s="205"/>
      <c r="N328" s="205"/>
      <c r="P328" s="172">
        <v>0</v>
      </c>
    </row>
    <row r="329" spans="1:18" x14ac:dyDescent="0.2">
      <c r="A329" s="194">
        <v>25.5</v>
      </c>
      <c r="B329" s="186" t="s">
        <v>1700</v>
      </c>
      <c r="C329" s="240" t="s">
        <v>1536</v>
      </c>
      <c r="D329" s="205">
        <v>0</v>
      </c>
      <c r="E329" s="76"/>
      <c r="F329" s="76"/>
      <c r="G329" s="76"/>
      <c r="H329" s="76"/>
      <c r="I329" s="205"/>
      <c r="J329" s="205"/>
      <c r="K329" s="205"/>
      <c r="L329" s="205"/>
      <c r="M329" s="205"/>
      <c r="N329" s="205"/>
    </row>
    <row r="330" spans="1:18" x14ac:dyDescent="0.2">
      <c r="A330" s="194">
        <v>25.6</v>
      </c>
      <c r="B330" s="186" t="s">
        <v>1701</v>
      </c>
      <c r="C330" s="240" t="s">
        <v>529</v>
      </c>
      <c r="D330" s="205">
        <v>0</v>
      </c>
      <c r="E330" s="76"/>
      <c r="F330" s="76"/>
      <c r="G330" s="76"/>
      <c r="H330" s="76"/>
      <c r="I330" s="205"/>
      <c r="J330" s="205"/>
      <c r="K330" s="205"/>
      <c r="L330" s="205"/>
      <c r="M330" s="205"/>
      <c r="N330" s="205"/>
    </row>
    <row r="331" spans="1:18" x14ac:dyDescent="0.2">
      <c r="A331" s="194"/>
      <c r="B331" s="186" t="s">
        <v>9</v>
      </c>
      <c r="C331" s="240"/>
      <c r="D331" s="333">
        <f>SUM(D325:D330)</f>
        <v>0</v>
      </c>
      <c r="E331" s="179"/>
      <c r="F331" s="179" t="s">
        <v>27</v>
      </c>
      <c r="G331" s="179">
        <f>SUM(G325:G330)</f>
        <v>0</v>
      </c>
      <c r="H331" s="179"/>
      <c r="I331" s="333">
        <f>SUM(I325:I330)</f>
        <v>0</v>
      </c>
      <c r="J331" s="227" t="s">
        <v>27</v>
      </c>
      <c r="K331" s="227">
        <f>SUM(K325:K330)</f>
        <v>0</v>
      </c>
      <c r="L331" s="227">
        <f>SUM(L325:L328)</f>
        <v>0</v>
      </c>
      <c r="M331" s="227" t="s">
        <v>27</v>
      </c>
      <c r="N331" s="414">
        <f>SUM(N325:N330)</f>
        <v>0</v>
      </c>
      <c r="P331" s="178">
        <f>SUM(P325:P328)</f>
        <v>20000</v>
      </c>
      <c r="Q331" s="188">
        <f>SUM(Q325:Q328)</f>
        <v>0</v>
      </c>
    </row>
    <row r="332" spans="1:18" x14ac:dyDescent="0.2">
      <c r="A332" s="194"/>
      <c r="B332" s="186"/>
      <c r="C332" s="240"/>
      <c r="D332" s="205"/>
      <c r="E332" s="76"/>
      <c r="F332" s="76"/>
      <c r="G332" s="76"/>
      <c r="H332" s="76"/>
      <c r="I332" s="205"/>
      <c r="J332" s="205"/>
      <c r="K332" s="205"/>
      <c r="L332" s="205"/>
      <c r="M332" s="205"/>
      <c r="N332" s="205"/>
    </row>
    <row r="333" spans="1:18" ht="15.75" x14ac:dyDescent="0.25">
      <c r="A333" s="210">
        <v>26</v>
      </c>
      <c r="B333" s="191" t="s">
        <v>924</v>
      </c>
      <c r="C333" s="240"/>
      <c r="D333" s="205"/>
      <c r="E333" s="76"/>
      <c r="F333" s="76"/>
      <c r="G333" s="76"/>
      <c r="H333" s="76"/>
      <c r="I333" s="205"/>
      <c r="J333" s="205"/>
      <c r="K333" s="205"/>
      <c r="L333" s="205"/>
      <c r="M333" s="205"/>
      <c r="N333" s="205"/>
    </row>
    <row r="334" spans="1:18" ht="15.75" x14ac:dyDescent="0.25">
      <c r="A334" s="194"/>
      <c r="B334" s="191" t="s">
        <v>29</v>
      </c>
      <c r="C334" s="240"/>
      <c r="D334" s="205"/>
      <c r="E334" s="76"/>
      <c r="F334" s="76"/>
      <c r="G334" s="76"/>
      <c r="H334" s="76"/>
      <c r="I334" s="205"/>
      <c r="J334" s="205"/>
      <c r="K334" s="205"/>
      <c r="L334" s="205"/>
      <c r="M334" s="205"/>
      <c r="N334" s="205"/>
    </row>
    <row r="335" spans="1:18" x14ac:dyDescent="0.2">
      <c r="A335" s="194">
        <v>26.1</v>
      </c>
      <c r="B335" s="186" t="s">
        <v>584</v>
      </c>
      <c r="C335" s="240" t="s">
        <v>283</v>
      </c>
      <c r="D335" s="205">
        <v>10500</v>
      </c>
      <c r="E335" s="76"/>
      <c r="F335" s="76"/>
      <c r="G335" s="76"/>
      <c r="H335" s="76"/>
      <c r="I335" s="213">
        <v>0</v>
      </c>
      <c r="J335" s="205"/>
      <c r="K335" s="205"/>
      <c r="L335" s="205">
        <v>0</v>
      </c>
      <c r="M335" s="205" t="s">
        <v>27</v>
      </c>
      <c r="N335" s="205"/>
      <c r="P335" s="172">
        <v>1000</v>
      </c>
      <c r="R335" s="168">
        <v>1000</v>
      </c>
    </row>
    <row r="336" spans="1:18" x14ac:dyDescent="0.2">
      <c r="A336" s="194">
        <v>26.2</v>
      </c>
      <c r="B336" s="186" t="s">
        <v>309</v>
      </c>
      <c r="C336" s="240" t="s">
        <v>283</v>
      </c>
      <c r="D336" s="205">
        <v>6000</v>
      </c>
      <c r="E336" s="76"/>
      <c r="F336" s="76"/>
      <c r="G336" s="76"/>
      <c r="H336" s="76"/>
      <c r="I336" s="213">
        <v>0</v>
      </c>
      <c r="J336" s="205"/>
      <c r="K336" s="205"/>
      <c r="L336" s="205">
        <v>0</v>
      </c>
      <c r="M336" s="205"/>
      <c r="N336" s="205"/>
      <c r="P336" s="172">
        <v>1000</v>
      </c>
      <c r="R336" s="168">
        <v>1000</v>
      </c>
    </row>
    <row r="337" spans="1:18" x14ac:dyDescent="0.2">
      <c r="A337" s="194"/>
      <c r="B337" s="186"/>
      <c r="C337" s="240"/>
      <c r="D337" s="205"/>
      <c r="E337" s="76"/>
      <c r="F337" s="76"/>
      <c r="G337" s="76"/>
      <c r="H337" s="76"/>
      <c r="I337" s="205"/>
      <c r="J337" s="205"/>
      <c r="K337" s="205"/>
      <c r="L337" s="226"/>
      <c r="M337" s="205"/>
      <c r="N337" s="226"/>
    </row>
    <row r="338" spans="1:18" x14ac:dyDescent="0.2">
      <c r="A338" s="262"/>
      <c r="B338" s="186" t="s">
        <v>9</v>
      </c>
      <c r="C338" s="240"/>
      <c r="D338" s="227">
        <f>SUM(D335:D337)</f>
        <v>16500</v>
      </c>
      <c r="E338" s="179"/>
      <c r="F338" s="179" t="s">
        <v>27</v>
      </c>
      <c r="G338" s="179">
        <f>SUM(G335:G337)</f>
        <v>0</v>
      </c>
      <c r="H338" s="179"/>
      <c r="I338" s="227">
        <f>SUM(I335:I337)</f>
        <v>0</v>
      </c>
      <c r="J338" s="227" t="s">
        <v>27</v>
      </c>
      <c r="K338" s="227">
        <f>SUM(K335:K337)</f>
        <v>0</v>
      </c>
      <c r="L338" s="205">
        <f>SUM(L335:L337)</f>
        <v>0</v>
      </c>
      <c r="M338" s="227" t="s">
        <v>27</v>
      </c>
      <c r="N338" s="205">
        <f>SUM(N335:N337)</f>
        <v>0</v>
      </c>
      <c r="P338" s="178">
        <f>SUM(P335:P337)</f>
        <v>2000</v>
      </c>
      <c r="Q338" s="188">
        <f>SUM(Q335:Q337)</f>
        <v>0</v>
      </c>
    </row>
    <row r="339" spans="1:18" x14ac:dyDescent="0.2">
      <c r="A339" s="262"/>
      <c r="B339" s="186"/>
      <c r="C339" s="240"/>
      <c r="D339" s="205"/>
      <c r="E339" s="76"/>
      <c r="F339" s="76"/>
      <c r="G339" s="76"/>
      <c r="H339" s="76"/>
      <c r="I339" s="205"/>
      <c r="J339" s="205"/>
      <c r="K339" s="205"/>
      <c r="L339" s="205"/>
      <c r="M339" s="205"/>
      <c r="N339" s="205"/>
    </row>
    <row r="340" spans="1:18" ht="15.75" x14ac:dyDescent="0.25">
      <c r="A340" s="210">
        <v>27</v>
      </c>
      <c r="B340" s="191" t="s">
        <v>924</v>
      </c>
      <c r="C340" s="240"/>
      <c r="D340" s="205"/>
      <c r="E340" s="76"/>
      <c r="F340" s="76"/>
      <c r="G340" s="76"/>
      <c r="H340" s="76"/>
      <c r="I340" s="205"/>
      <c r="J340" s="205"/>
      <c r="K340" s="205"/>
      <c r="L340" s="205"/>
      <c r="M340" s="205"/>
      <c r="N340" s="205"/>
    </row>
    <row r="341" spans="1:18" ht="15.75" x14ac:dyDescent="0.25">
      <c r="A341" s="194"/>
      <c r="B341" s="186" t="s">
        <v>1238</v>
      </c>
      <c r="C341" s="240"/>
      <c r="D341" s="205"/>
      <c r="E341" s="76"/>
      <c r="F341" s="76"/>
      <c r="G341" s="76"/>
      <c r="H341" s="76"/>
      <c r="I341" s="205"/>
      <c r="J341" s="205"/>
      <c r="K341" s="205"/>
      <c r="L341" s="205"/>
      <c r="M341" s="205"/>
      <c r="N341" s="205"/>
    </row>
    <row r="342" spans="1:18" x14ac:dyDescent="0.2">
      <c r="A342" s="194">
        <v>27.1</v>
      </c>
      <c r="B342" s="293" t="s">
        <v>584</v>
      </c>
      <c r="C342" s="240" t="s">
        <v>344</v>
      </c>
      <c r="D342" s="205">
        <v>10500</v>
      </c>
      <c r="E342" s="76"/>
      <c r="F342" s="76"/>
      <c r="G342" s="76"/>
      <c r="H342" s="76"/>
      <c r="I342" s="213">
        <v>0</v>
      </c>
      <c r="J342" s="205"/>
      <c r="K342" s="205"/>
      <c r="L342" s="205">
        <v>0</v>
      </c>
      <c r="M342" s="205"/>
      <c r="P342" s="172">
        <v>1000</v>
      </c>
      <c r="R342" s="168">
        <v>1000</v>
      </c>
    </row>
    <row r="343" spans="1:18" x14ac:dyDescent="0.2">
      <c r="A343" s="194">
        <v>27.2</v>
      </c>
      <c r="B343" s="293" t="s">
        <v>309</v>
      </c>
      <c r="C343" s="240" t="s">
        <v>344</v>
      </c>
      <c r="D343" s="205">
        <v>6000</v>
      </c>
      <c r="E343" s="76"/>
      <c r="F343" s="76"/>
      <c r="G343" s="76"/>
      <c r="H343" s="76"/>
      <c r="I343" s="213">
        <v>0</v>
      </c>
      <c r="J343" s="205"/>
      <c r="K343" s="205"/>
      <c r="L343" s="205">
        <v>0</v>
      </c>
      <c r="M343" s="205"/>
      <c r="R343" s="168">
        <v>1000</v>
      </c>
    </row>
    <row r="344" spans="1:18" x14ac:dyDescent="0.2">
      <c r="A344" s="194"/>
      <c r="B344" s="186"/>
      <c r="C344" s="240"/>
      <c r="D344" s="205"/>
      <c r="E344" s="76"/>
      <c r="F344" s="76"/>
      <c r="G344" s="76"/>
      <c r="H344" s="76"/>
      <c r="I344" s="186"/>
      <c r="J344" s="205"/>
      <c r="K344" s="205"/>
      <c r="L344" s="226"/>
      <c r="M344" s="205"/>
      <c r="N344" s="226"/>
    </row>
    <row r="345" spans="1:18" x14ac:dyDescent="0.2">
      <c r="A345" s="262"/>
      <c r="B345" s="186" t="s">
        <v>9</v>
      </c>
      <c r="C345" s="240"/>
      <c r="D345" s="227">
        <f>SUM(D342:D344)</f>
        <v>16500</v>
      </c>
      <c r="E345" s="179"/>
      <c r="F345" s="179" t="s">
        <v>27</v>
      </c>
      <c r="G345" s="179">
        <f>SUM(G342:G344)</f>
        <v>0</v>
      </c>
      <c r="H345" s="179"/>
      <c r="I345" s="227">
        <f>SUM(I342:I344)</f>
        <v>0</v>
      </c>
      <c r="J345" s="227" t="s">
        <v>27</v>
      </c>
      <c r="K345" s="227">
        <f>SUM(K342:K344)</f>
        <v>0</v>
      </c>
      <c r="L345" s="205">
        <f>SUM(L342:L344)</f>
        <v>0</v>
      </c>
      <c r="M345" s="227" t="s">
        <v>27</v>
      </c>
      <c r="N345" s="205">
        <f>SUM(N342:N344)</f>
        <v>0</v>
      </c>
      <c r="P345" s="178">
        <f>SUM(P342:P344)</f>
        <v>1000</v>
      </c>
      <c r="Q345" s="188">
        <f>SUM(Q342:Q344)</f>
        <v>0</v>
      </c>
    </row>
    <row r="346" spans="1:18" x14ac:dyDescent="0.2">
      <c r="A346" s="262"/>
      <c r="B346" s="186"/>
      <c r="C346" s="240"/>
      <c r="D346" s="205"/>
      <c r="E346" s="76"/>
      <c r="F346" s="76"/>
      <c r="G346" s="76"/>
      <c r="H346" s="76"/>
      <c r="I346" s="205"/>
      <c r="J346" s="205"/>
      <c r="K346" s="205"/>
      <c r="L346" s="205"/>
      <c r="M346" s="205"/>
      <c r="N346" s="205"/>
    </row>
    <row r="347" spans="1:18" ht="15.75" x14ac:dyDescent="0.25">
      <c r="A347" s="210">
        <v>28</v>
      </c>
      <c r="B347" s="191" t="s">
        <v>924</v>
      </c>
      <c r="C347" s="240"/>
      <c r="D347" s="205"/>
      <c r="E347" s="76"/>
      <c r="F347" s="75"/>
      <c r="G347" s="76"/>
      <c r="H347" s="76"/>
      <c r="I347" s="186"/>
      <c r="J347" s="186"/>
      <c r="K347" s="186"/>
      <c r="L347" s="186"/>
      <c r="M347" s="186"/>
      <c r="N347" s="186"/>
    </row>
    <row r="348" spans="1:18" ht="15.75" x14ac:dyDescent="0.25">
      <c r="A348" s="194"/>
      <c r="B348" s="186" t="s">
        <v>1239</v>
      </c>
      <c r="C348" s="240"/>
      <c r="D348" s="205"/>
      <c r="E348" s="76"/>
      <c r="F348" s="75"/>
      <c r="G348" s="76"/>
      <c r="H348" s="76"/>
      <c r="I348" s="186"/>
      <c r="J348" s="186"/>
      <c r="K348" s="186"/>
      <c r="L348" s="186"/>
      <c r="M348" s="186"/>
      <c r="N348" s="186"/>
    </row>
    <row r="349" spans="1:18" x14ac:dyDescent="0.2">
      <c r="A349" s="194">
        <v>28.1</v>
      </c>
      <c r="B349" s="293" t="s">
        <v>584</v>
      </c>
      <c r="C349" s="240" t="s">
        <v>283</v>
      </c>
      <c r="D349" s="205">
        <v>10500</v>
      </c>
      <c r="E349" s="76"/>
      <c r="F349" s="76"/>
      <c r="G349" s="76"/>
      <c r="H349" s="76"/>
      <c r="I349" s="293">
        <v>0</v>
      </c>
      <c r="J349" s="205"/>
      <c r="K349" s="205"/>
      <c r="L349" s="205">
        <v>0</v>
      </c>
      <c r="M349" s="205"/>
      <c r="N349" s="205"/>
      <c r="P349" s="172">
        <v>1000</v>
      </c>
      <c r="R349" s="168">
        <v>1000</v>
      </c>
    </row>
    <row r="350" spans="1:18" x14ac:dyDescent="0.2">
      <c r="A350" s="194">
        <v>28.2</v>
      </c>
      <c r="B350" s="293" t="s">
        <v>309</v>
      </c>
      <c r="C350" s="240" t="s">
        <v>283</v>
      </c>
      <c r="D350" s="205">
        <v>6000</v>
      </c>
      <c r="E350" s="76"/>
      <c r="F350" s="76"/>
      <c r="G350" s="76"/>
      <c r="H350" s="76"/>
      <c r="I350" s="293">
        <v>0</v>
      </c>
      <c r="J350" s="205"/>
      <c r="K350" s="205"/>
      <c r="L350" s="205">
        <v>0</v>
      </c>
      <c r="M350" s="205"/>
      <c r="N350" s="205"/>
      <c r="P350" s="172">
        <v>1000</v>
      </c>
      <c r="R350" s="168">
        <v>1000</v>
      </c>
    </row>
    <row r="351" spans="1:18" x14ac:dyDescent="0.2">
      <c r="A351" s="194"/>
      <c r="B351" s="186"/>
      <c r="C351" s="240"/>
      <c r="D351" s="226"/>
      <c r="E351" s="185"/>
      <c r="F351" s="185"/>
      <c r="G351" s="76"/>
      <c r="H351" s="76"/>
      <c r="I351" s="205"/>
      <c r="J351" s="205"/>
      <c r="K351" s="205"/>
      <c r="L351" s="205"/>
      <c r="M351" s="205"/>
      <c r="N351" s="226"/>
    </row>
    <row r="352" spans="1:18" x14ac:dyDescent="0.2">
      <c r="A352" s="194"/>
      <c r="B352" s="186" t="s">
        <v>9</v>
      </c>
      <c r="D352" s="205">
        <f>SUM(D349:D350)</f>
        <v>16500</v>
      </c>
      <c r="E352" s="76"/>
      <c r="F352" s="76" t="s">
        <v>27</v>
      </c>
      <c r="G352" s="179"/>
      <c r="H352" s="179"/>
      <c r="I352" s="227">
        <f>SUM(I349:I350)</f>
        <v>0</v>
      </c>
      <c r="J352" s="227" t="s">
        <v>27</v>
      </c>
      <c r="K352" s="227"/>
      <c r="L352" s="227">
        <f>SUM(L349:L350)</f>
        <v>0</v>
      </c>
      <c r="M352" s="227"/>
      <c r="N352" s="205"/>
      <c r="P352" s="178">
        <f>SUM(P349:P350)</f>
        <v>2000</v>
      </c>
      <c r="Q352" s="188">
        <f>SUM(Q349:Q350)</f>
        <v>0</v>
      </c>
    </row>
    <row r="353" spans="1:19" x14ac:dyDescent="0.2">
      <c r="A353" s="194"/>
      <c r="B353" s="186"/>
      <c r="D353" s="205"/>
      <c r="E353" s="76"/>
      <c r="F353" s="76"/>
      <c r="G353" s="76"/>
      <c r="H353" s="76"/>
      <c r="I353" s="205"/>
      <c r="J353" s="205"/>
      <c r="K353" s="205"/>
      <c r="L353" s="205"/>
      <c r="M353" s="205"/>
      <c r="N353" s="205"/>
    </row>
    <row r="354" spans="1:19" ht="15.75" x14ac:dyDescent="0.25">
      <c r="A354" s="210">
        <v>29</v>
      </c>
      <c r="B354" s="177" t="s">
        <v>925</v>
      </c>
      <c r="D354" s="205"/>
      <c r="E354" s="76"/>
      <c r="F354" s="75"/>
      <c r="G354" s="76"/>
      <c r="H354" s="76"/>
      <c r="I354" s="186"/>
      <c r="J354" s="186"/>
      <c r="K354" s="186"/>
      <c r="L354" s="186"/>
      <c r="M354" s="186"/>
      <c r="N354" s="186"/>
    </row>
    <row r="355" spans="1:19" ht="15.75" x14ac:dyDescent="0.25">
      <c r="A355" s="194"/>
      <c r="B355" s="177" t="s">
        <v>16</v>
      </c>
      <c r="D355" s="205"/>
      <c r="E355" s="76"/>
      <c r="F355" s="76"/>
      <c r="G355" s="76"/>
      <c r="H355" s="76"/>
      <c r="I355" s="205"/>
      <c r="J355" s="205"/>
      <c r="K355" s="205"/>
      <c r="L355" s="205"/>
      <c r="M355" s="205"/>
      <c r="N355" s="205"/>
    </row>
    <row r="356" spans="1:19" x14ac:dyDescent="0.2">
      <c r="A356" s="194">
        <v>29.1</v>
      </c>
      <c r="B356" s="322" t="s">
        <v>1736</v>
      </c>
      <c r="D356" s="205">
        <v>0</v>
      </c>
      <c r="E356" s="76"/>
      <c r="F356" s="76"/>
      <c r="G356" s="76"/>
      <c r="H356" s="76"/>
      <c r="I356" s="205"/>
      <c r="J356" s="205"/>
      <c r="K356" s="205"/>
      <c r="L356" s="205"/>
      <c r="M356" s="205"/>
      <c r="N356" s="205"/>
      <c r="S356" s="168">
        <v>2000</v>
      </c>
    </row>
    <row r="357" spans="1:19" ht="15.75" x14ac:dyDescent="0.25">
      <c r="A357" s="194"/>
      <c r="B357" s="177" t="s">
        <v>8</v>
      </c>
      <c r="D357" s="205"/>
      <c r="E357" s="76"/>
      <c r="F357" s="76"/>
      <c r="G357" s="76"/>
      <c r="H357" s="76"/>
      <c r="I357" s="205"/>
      <c r="J357" s="205"/>
      <c r="K357" s="205"/>
      <c r="L357" s="205"/>
      <c r="M357" s="205"/>
      <c r="N357" s="205"/>
    </row>
    <row r="358" spans="1:19" x14ac:dyDescent="0.2">
      <c r="A358" s="194">
        <v>29.2</v>
      </c>
      <c r="B358" s="168" t="s">
        <v>1739</v>
      </c>
      <c r="C358" s="172" t="s">
        <v>283</v>
      </c>
      <c r="D358" s="205">
        <v>16800</v>
      </c>
      <c r="E358" s="76"/>
      <c r="F358" s="76"/>
      <c r="G358" s="76"/>
      <c r="H358" s="76"/>
      <c r="I358" s="293">
        <v>0</v>
      </c>
      <c r="J358" s="205"/>
      <c r="K358" s="205"/>
      <c r="L358" s="205">
        <v>0</v>
      </c>
      <c r="M358" s="205"/>
      <c r="N358" s="205"/>
      <c r="P358" s="172">
        <v>1500</v>
      </c>
      <c r="R358" s="168">
        <v>1000</v>
      </c>
    </row>
    <row r="359" spans="1:19" x14ac:dyDescent="0.2">
      <c r="A359" s="194">
        <v>29.3</v>
      </c>
      <c r="B359" s="168" t="s">
        <v>313</v>
      </c>
      <c r="C359" s="172" t="s">
        <v>283</v>
      </c>
      <c r="D359" s="205">
        <v>9000</v>
      </c>
      <c r="E359" s="76"/>
      <c r="F359" s="76"/>
      <c r="G359" s="76"/>
      <c r="H359" s="76"/>
      <c r="I359" s="293">
        <v>0</v>
      </c>
      <c r="J359" s="205"/>
      <c r="K359" s="205"/>
      <c r="L359" s="205">
        <v>0</v>
      </c>
      <c r="M359" s="205"/>
      <c r="N359" s="205"/>
      <c r="P359" s="172">
        <v>3000</v>
      </c>
      <c r="R359" s="168">
        <v>1000</v>
      </c>
    </row>
    <row r="360" spans="1:19" x14ac:dyDescent="0.2">
      <c r="A360" s="194">
        <v>29.4</v>
      </c>
      <c r="B360" s="168" t="s">
        <v>1686</v>
      </c>
      <c r="C360" s="172" t="s">
        <v>283</v>
      </c>
      <c r="D360" s="205"/>
      <c r="E360" s="76"/>
      <c r="F360" s="76"/>
      <c r="G360" s="76"/>
      <c r="H360" s="76"/>
      <c r="I360" s="293">
        <v>5000</v>
      </c>
      <c r="J360" s="205"/>
      <c r="K360" s="205"/>
      <c r="L360" s="205"/>
      <c r="M360" s="205"/>
      <c r="N360" s="205"/>
      <c r="P360" s="172">
        <v>1500</v>
      </c>
      <c r="R360" s="168">
        <v>1000</v>
      </c>
    </row>
    <row r="361" spans="1:19" x14ac:dyDescent="0.2">
      <c r="A361" s="194"/>
      <c r="D361" s="205"/>
      <c r="E361" s="76"/>
      <c r="F361" s="76"/>
      <c r="G361" s="76"/>
      <c r="H361" s="76"/>
      <c r="J361" s="205"/>
      <c r="K361" s="205"/>
      <c r="L361" s="205"/>
      <c r="M361" s="205"/>
      <c r="N361" s="205"/>
    </row>
    <row r="362" spans="1:19" ht="15.75" x14ac:dyDescent="0.25">
      <c r="A362" s="194"/>
      <c r="B362" s="315" t="s">
        <v>1737</v>
      </c>
      <c r="D362" s="205"/>
      <c r="E362" s="76"/>
      <c r="F362" s="76"/>
      <c r="G362" s="76"/>
      <c r="H362" s="76"/>
      <c r="J362" s="205"/>
      <c r="K362" s="205"/>
      <c r="L362" s="205"/>
      <c r="M362" s="205"/>
      <c r="N362" s="205"/>
    </row>
    <row r="363" spans="1:19" x14ac:dyDescent="0.2">
      <c r="A363" s="194">
        <v>29.5</v>
      </c>
      <c r="B363" s="168" t="s">
        <v>1683</v>
      </c>
      <c r="C363" s="172" t="s">
        <v>240</v>
      </c>
      <c r="D363" s="205"/>
      <c r="E363" s="76"/>
      <c r="F363" s="76"/>
      <c r="G363" s="76"/>
      <c r="H363" s="76"/>
      <c r="J363" s="205"/>
      <c r="K363" s="205"/>
      <c r="L363" s="205">
        <v>7000</v>
      </c>
      <c r="M363" s="205"/>
      <c r="N363" s="205"/>
      <c r="R363" s="168">
        <v>1500</v>
      </c>
    </row>
    <row r="364" spans="1:19" x14ac:dyDescent="0.2">
      <c r="A364" s="194">
        <v>29.6</v>
      </c>
      <c r="B364" s="168" t="s">
        <v>1733</v>
      </c>
      <c r="C364" s="172" t="s">
        <v>240</v>
      </c>
      <c r="D364" s="205"/>
      <c r="E364" s="76"/>
      <c r="F364" s="76"/>
      <c r="G364" s="76"/>
      <c r="H364" s="76"/>
      <c r="J364" s="205"/>
      <c r="K364" s="205"/>
      <c r="L364" s="205">
        <v>20000</v>
      </c>
      <c r="M364" s="205"/>
      <c r="N364" s="205"/>
      <c r="R364" s="168">
        <v>3000</v>
      </c>
    </row>
    <row r="365" spans="1:19" x14ac:dyDescent="0.2">
      <c r="A365" s="194">
        <v>29.7</v>
      </c>
      <c r="B365" s="168" t="s">
        <v>1735</v>
      </c>
      <c r="C365" s="172" t="s">
        <v>240</v>
      </c>
      <c r="D365" s="205"/>
      <c r="E365" s="76"/>
      <c r="F365" s="76"/>
      <c r="G365" s="76"/>
      <c r="H365" s="76"/>
      <c r="J365" s="205"/>
      <c r="K365" s="205"/>
      <c r="L365" s="205">
        <v>20000</v>
      </c>
      <c r="M365" s="205"/>
      <c r="N365" s="205"/>
      <c r="R365" s="168">
        <v>1500</v>
      </c>
    </row>
    <row r="366" spans="1:19" x14ac:dyDescent="0.2">
      <c r="A366" s="194">
        <v>29.8</v>
      </c>
      <c r="B366" s="168" t="s">
        <v>305</v>
      </c>
      <c r="C366" s="172" t="s">
        <v>240</v>
      </c>
      <c r="D366" s="205"/>
      <c r="E366" s="76"/>
      <c r="F366" s="76"/>
      <c r="G366" s="76"/>
      <c r="H366" s="76"/>
      <c r="J366" s="205"/>
      <c r="K366" s="205"/>
      <c r="L366" s="205">
        <v>20000</v>
      </c>
      <c r="M366" s="205"/>
      <c r="N366" s="205"/>
      <c r="R366" s="168">
        <v>1000</v>
      </c>
    </row>
    <row r="367" spans="1:19" x14ac:dyDescent="0.2">
      <c r="A367" s="194">
        <v>29.9</v>
      </c>
      <c r="B367" s="168" t="s">
        <v>306</v>
      </c>
      <c r="C367" s="172" t="s">
        <v>240</v>
      </c>
      <c r="D367" s="205"/>
      <c r="E367" s="76"/>
      <c r="F367" s="76"/>
      <c r="G367" s="76"/>
      <c r="H367" s="76"/>
      <c r="I367" s="293">
        <v>6000</v>
      </c>
      <c r="J367" s="205"/>
      <c r="K367" s="205"/>
      <c r="L367" s="205"/>
      <c r="M367" s="205"/>
      <c r="N367" s="205"/>
      <c r="R367" s="168">
        <v>1000</v>
      </c>
    </row>
    <row r="368" spans="1:19" x14ac:dyDescent="0.2">
      <c r="A368" s="202">
        <v>29.1</v>
      </c>
      <c r="B368" s="168" t="s">
        <v>1738</v>
      </c>
      <c r="C368" s="172" t="s">
        <v>240</v>
      </c>
      <c r="D368" s="205"/>
      <c r="E368" s="76"/>
      <c r="F368" s="76"/>
      <c r="G368" s="76"/>
      <c r="H368" s="76"/>
      <c r="I368" s="293">
        <v>4000</v>
      </c>
      <c r="J368" s="205"/>
      <c r="K368" s="205"/>
      <c r="L368" s="205"/>
      <c r="M368" s="205"/>
      <c r="N368" s="205"/>
      <c r="R368" s="168">
        <v>5000</v>
      </c>
    </row>
    <row r="369" spans="1:18" x14ac:dyDescent="0.2">
      <c r="A369" s="194"/>
      <c r="B369" s="186"/>
      <c r="D369" s="226"/>
      <c r="E369" s="185"/>
      <c r="F369" s="185"/>
      <c r="G369" s="185"/>
      <c r="H369" s="185"/>
      <c r="I369" s="226"/>
      <c r="J369" s="226"/>
      <c r="K369" s="226"/>
      <c r="L369" s="226"/>
      <c r="M369" s="226"/>
      <c r="N369" s="226"/>
    </row>
    <row r="370" spans="1:18" x14ac:dyDescent="0.2">
      <c r="A370" s="194"/>
      <c r="B370" s="186" t="s">
        <v>9</v>
      </c>
      <c r="D370" s="205">
        <f>SUM(D356:D369)</f>
        <v>25800</v>
      </c>
      <c r="E370" s="76"/>
      <c r="F370" s="76" t="s">
        <v>27</v>
      </c>
      <c r="G370" s="76">
        <f>SUM(G356:G369)</f>
        <v>0</v>
      </c>
      <c r="H370" s="76"/>
      <c r="I370" s="205">
        <f>SUM(I356:I369)</f>
        <v>15000</v>
      </c>
      <c r="J370" s="205" t="s">
        <v>27</v>
      </c>
      <c r="K370" s="205">
        <f>SUM(K356:K369)</f>
        <v>0</v>
      </c>
      <c r="L370" s="205">
        <f>SUM(L355:L369)</f>
        <v>67000</v>
      </c>
      <c r="M370" s="205" t="s">
        <v>27</v>
      </c>
      <c r="N370" s="205">
        <f>SUM(N358:N360)</f>
        <v>0</v>
      </c>
      <c r="P370" s="178"/>
      <c r="Q370" s="188"/>
    </row>
    <row r="371" spans="1:18" x14ac:dyDescent="0.2">
      <c r="A371" s="194"/>
      <c r="B371" s="186"/>
      <c r="D371" s="205"/>
      <c r="E371" s="76"/>
      <c r="F371" s="76"/>
      <c r="G371" s="76"/>
      <c r="H371" s="76"/>
      <c r="I371" s="205"/>
      <c r="J371" s="205"/>
      <c r="K371" s="205"/>
      <c r="L371" s="205"/>
      <c r="M371" s="205"/>
      <c r="N371" s="205"/>
    </row>
    <row r="372" spans="1:18" ht="15.75" x14ac:dyDescent="0.25">
      <c r="A372" s="194" t="s">
        <v>31</v>
      </c>
      <c r="B372" s="177" t="s">
        <v>925</v>
      </c>
      <c r="D372" s="205"/>
      <c r="E372" s="76"/>
      <c r="F372" s="76"/>
      <c r="G372" s="76"/>
      <c r="H372" s="76"/>
      <c r="I372" s="205"/>
      <c r="J372" s="205"/>
      <c r="K372" s="205"/>
      <c r="L372" s="205"/>
      <c r="M372" s="205"/>
      <c r="N372" s="205"/>
    </row>
    <row r="373" spans="1:18" ht="15.75" x14ac:dyDescent="0.25">
      <c r="A373" s="194"/>
      <c r="B373" s="177" t="s">
        <v>37</v>
      </c>
      <c r="D373" s="205"/>
      <c r="E373" s="76"/>
      <c r="F373" s="76"/>
      <c r="G373" s="76"/>
      <c r="H373" s="76"/>
      <c r="I373" s="205"/>
      <c r="J373" s="205"/>
      <c r="K373" s="205"/>
      <c r="L373" s="205">
        <v>0</v>
      </c>
      <c r="M373" s="205"/>
      <c r="N373" s="205"/>
    </row>
    <row r="374" spans="1:18" x14ac:dyDescent="0.2">
      <c r="A374" s="194">
        <v>30.1</v>
      </c>
      <c r="B374" s="223" t="s">
        <v>293</v>
      </c>
      <c r="C374" s="172" t="s">
        <v>240</v>
      </c>
      <c r="D374" s="205">
        <v>32000</v>
      </c>
      <c r="E374" s="76"/>
      <c r="F374" s="76"/>
      <c r="G374" s="76"/>
      <c r="H374" s="76"/>
      <c r="I374" s="205">
        <v>0</v>
      </c>
      <c r="J374" s="205"/>
      <c r="K374" s="205"/>
      <c r="L374" s="205">
        <v>0</v>
      </c>
      <c r="M374" s="205"/>
      <c r="N374" s="205"/>
      <c r="P374" s="172">
        <v>1500</v>
      </c>
      <c r="R374" s="168">
        <v>2000</v>
      </c>
    </row>
    <row r="375" spans="1:18" x14ac:dyDescent="0.2">
      <c r="A375" s="194">
        <v>30.2</v>
      </c>
      <c r="B375" s="223" t="s">
        <v>290</v>
      </c>
      <c r="C375" s="172" t="s">
        <v>240</v>
      </c>
      <c r="D375" s="205">
        <v>70000</v>
      </c>
      <c r="E375" s="76"/>
      <c r="F375" s="76"/>
      <c r="G375" s="76"/>
      <c r="H375" s="76"/>
      <c r="I375" s="205">
        <v>40000</v>
      </c>
      <c r="J375" s="205"/>
      <c r="K375" s="205"/>
      <c r="L375" s="205">
        <v>0</v>
      </c>
      <c r="M375" s="205"/>
      <c r="N375" s="205"/>
      <c r="P375" s="172">
        <v>1500</v>
      </c>
      <c r="R375" s="168">
        <v>3000</v>
      </c>
    </row>
    <row r="376" spans="1:18" x14ac:dyDescent="0.2">
      <c r="A376" s="194">
        <v>30.3</v>
      </c>
      <c r="B376" s="168" t="s">
        <v>1683</v>
      </c>
      <c r="C376" s="172" t="s">
        <v>240</v>
      </c>
      <c r="D376" s="205">
        <v>0</v>
      </c>
      <c r="E376" s="76"/>
      <c r="F376" s="205"/>
      <c r="G376" s="205"/>
      <c r="H376" s="205"/>
      <c r="I376" s="205">
        <v>0</v>
      </c>
      <c r="J376" s="205" t="s">
        <v>27</v>
      </c>
      <c r="L376" s="205">
        <v>0</v>
      </c>
      <c r="M376" s="205"/>
      <c r="N376" s="205"/>
      <c r="P376" s="172">
        <v>500</v>
      </c>
    </row>
    <row r="377" spans="1:18" s="345" customFormat="1" x14ac:dyDescent="0.2">
      <c r="A377" s="194">
        <v>30.4</v>
      </c>
      <c r="B377" s="168" t="s">
        <v>1684</v>
      </c>
      <c r="C377" s="172" t="s">
        <v>344</v>
      </c>
      <c r="D377" s="205">
        <v>10500</v>
      </c>
      <c r="E377" s="76"/>
      <c r="F377" s="205"/>
      <c r="G377" s="205"/>
      <c r="H377" s="205"/>
      <c r="I377" s="205">
        <v>0</v>
      </c>
      <c r="J377" s="205"/>
      <c r="K377" s="293"/>
      <c r="L377" s="205">
        <v>0</v>
      </c>
      <c r="M377" s="205"/>
      <c r="N377" s="205"/>
      <c r="O377" s="344"/>
      <c r="P377" s="342"/>
      <c r="R377" s="345">
        <v>1000</v>
      </c>
    </row>
    <row r="378" spans="1:18" s="345" customFormat="1" x14ac:dyDescent="0.2">
      <c r="A378" s="194">
        <v>30.5</v>
      </c>
      <c r="B378" s="168" t="s">
        <v>309</v>
      </c>
      <c r="C378" s="172" t="s">
        <v>344</v>
      </c>
      <c r="D378" s="205">
        <v>7200</v>
      </c>
      <c r="E378" s="76"/>
      <c r="F378" s="205"/>
      <c r="G378" s="205"/>
      <c r="H378" s="205"/>
      <c r="I378" s="205">
        <v>0</v>
      </c>
      <c r="J378" s="205"/>
      <c r="K378" s="293"/>
      <c r="L378" s="205">
        <v>0</v>
      </c>
      <c r="M378" s="205"/>
      <c r="N378" s="205"/>
      <c r="O378" s="344"/>
      <c r="P378" s="342"/>
      <c r="R378" s="345">
        <v>1000</v>
      </c>
    </row>
    <row r="379" spans="1:18" x14ac:dyDescent="0.2">
      <c r="A379" s="194">
        <v>30.6</v>
      </c>
      <c r="B379" s="168" t="s">
        <v>1685</v>
      </c>
      <c r="C379" s="172" t="s">
        <v>344</v>
      </c>
      <c r="D379" s="205">
        <v>0</v>
      </c>
      <c r="E379" s="76"/>
      <c r="F379" s="205"/>
      <c r="G379" s="205"/>
      <c r="H379" s="205"/>
      <c r="I379" s="205">
        <v>3000</v>
      </c>
      <c r="J379" s="205"/>
      <c r="L379" s="205"/>
      <c r="M379" s="205"/>
      <c r="N379" s="205"/>
      <c r="R379" s="168">
        <v>500</v>
      </c>
    </row>
    <row r="380" spans="1:18" x14ac:dyDescent="0.2">
      <c r="A380" s="194">
        <v>30.7</v>
      </c>
      <c r="B380" s="168" t="s">
        <v>1708</v>
      </c>
      <c r="C380" s="172" t="s">
        <v>22</v>
      </c>
      <c r="D380" s="205">
        <v>0</v>
      </c>
      <c r="E380" s="76"/>
      <c r="F380" s="205"/>
      <c r="G380" s="205"/>
      <c r="H380" s="205"/>
      <c r="I380" s="205">
        <v>5000000</v>
      </c>
      <c r="J380" s="205"/>
      <c r="L380" s="205"/>
      <c r="M380" s="205" t="s">
        <v>27</v>
      </c>
      <c r="N380" s="205">
        <v>0</v>
      </c>
      <c r="R380" s="168">
        <v>5000</v>
      </c>
    </row>
    <row r="381" spans="1:18" x14ac:dyDescent="0.2">
      <c r="A381" s="194">
        <v>30.8</v>
      </c>
      <c r="B381" s="168" t="s">
        <v>1733</v>
      </c>
      <c r="C381" s="172" t="s">
        <v>240</v>
      </c>
      <c r="D381" s="205"/>
      <c r="E381" s="76"/>
      <c r="F381" s="205"/>
      <c r="G381" s="205"/>
      <c r="H381" s="205"/>
      <c r="I381" s="205">
        <v>20000</v>
      </c>
      <c r="J381" s="205"/>
      <c r="L381" s="205"/>
      <c r="M381" s="205"/>
      <c r="N381" s="205"/>
      <c r="R381" s="168">
        <v>3000</v>
      </c>
    </row>
    <row r="382" spans="1:18" x14ac:dyDescent="0.2">
      <c r="A382" s="194">
        <v>30.9</v>
      </c>
      <c r="B382" s="168" t="s">
        <v>1735</v>
      </c>
      <c r="C382" s="172" t="s">
        <v>240</v>
      </c>
      <c r="D382" s="205"/>
      <c r="E382" s="76"/>
      <c r="F382" s="205"/>
      <c r="G382" s="205"/>
      <c r="H382" s="205"/>
      <c r="I382" s="205">
        <v>0</v>
      </c>
      <c r="J382" s="205"/>
      <c r="L382" s="205">
        <v>5000</v>
      </c>
      <c r="M382" s="205"/>
      <c r="N382" s="205"/>
      <c r="R382" s="168">
        <v>1500</v>
      </c>
    </row>
    <row r="383" spans="1:18" x14ac:dyDescent="0.2">
      <c r="A383" s="202">
        <v>30.1</v>
      </c>
      <c r="B383" s="168" t="s">
        <v>1734</v>
      </c>
      <c r="C383" s="172" t="s">
        <v>240</v>
      </c>
      <c r="D383" s="205"/>
      <c r="E383" s="76"/>
      <c r="F383" s="205"/>
      <c r="G383" s="205"/>
      <c r="H383" s="205"/>
      <c r="I383" s="205">
        <v>0</v>
      </c>
      <c r="J383" s="205"/>
      <c r="L383" s="205">
        <v>5000</v>
      </c>
      <c r="M383" s="205"/>
      <c r="N383" s="205"/>
      <c r="R383" s="168">
        <v>1500</v>
      </c>
    </row>
    <row r="384" spans="1:18" x14ac:dyDescent="0.2">
      <c r="A384" s="202">
        <v>30.11</v>
      </c>
      <c r="B384" s="168" t="s">
        <v>292</v>
      </c>
      <c r="C384" s="172" t="s">
        <v>240</v>
      </c>
      <c r="D384" s="205"/>
      <c r="E384" s="76"/>
      <c r="F384" s="205"/>
      <c r="G384" s="205"/>
      <c r="H384" s="205"/>
      <c r="I384" s="205">
        <v>20000</v>
      </c>
      <c r="J384" s="205"/>
      <c r="L384" s="205"/>
      <c r="M384" s="205"/>
      <c r="N384" s="205"/>
      <c r="R384" s="168">
        <v>5000</v>
      </c>
    </row>
    <row r="385" spans="1:18" x14ac:dyDescent="0.2">
      <c r="A385" s="194"/>
      <c r="B385" s="186" t="s">
        <v>9</v>
      </c>
      <c r="D385" s="333">
        <f>SUM(D374:D384)</f>
        <v>119700</v>
      </c>
      <c r="E385" s="179">
        <f>SUM(E374:E384)</f>
        <v>0</v>
      </c>
      <c r="F385" s="179">
        <f>SUM(F374:F384)</f>
        <v>0</v>
      </c>
      <c r="G385" s="179">
        <f>SUM(G374:G384)</f>
        <v>0</v>
      </c>
      <c r="H385" s="179">
        <f ca="1">SUM(H374:H385)</f>
        <v>0</v>
      </c>
      <c r="I385" s="227">
        <f>SUM(I374:I384)</f>
        <v>5083000</v>
      </c>
      <c r="J385" s="227">
        <f>SUM(J374:J384)</f>
        <v>0</v>
      </c>
      <c r="K385" s="227">
        <f>SUM(K374:K384)</f>
        <v>0</v>
      </c>
      <c r="L385" s="227">
        <f>SUM(L374:L384)</f>
        <v>10000</v>
      </c>
      <c r="M385" s="227">
        <f>SUM(M374:M384)</f>
        <v>0</v>
      </c>
      <c r="N385" s="414">
        <f>SUM(N373:N384)</f>
        <v>0</v>
      </c>
      <c r="P385" s="178">
        <f>SUM(P374:P376)</f>
        <v>3500</v>
      </c>
      <c r="Q385" s="188">
        <f>SUM(Q374:Q376)</f>
        <v>0</v>
      </c>
    </row>
    <row r="386" spans="1:18" x14ac:dyDescent="0.2">
      <c r="A386" s="194"/>
      <c r="B386" s="186"/>
      <c r="D386" s="205"/>
      <c r="E386" s="76"/>
      <c r="F386" s="76"/>
      <c r="G386" s="76"/>
      <c r="H386" s="76"/>
      <c r="I386" s="205"/>
      <c r="J386" s="205"/>
      <c r="K386" s="205"/>
      <c r="L386" s="205"/>
      <c r="M386" s="205"/>
      <c r="N386" s="205"/>
      <c r="Q386" s="75"/>
    </row>
    <row r="387" spans="1:18" ht="15.75" x14ac:dyDescent="0.25">
      <c r="A387" s="210">
        <v>31</v>
      </c>
      <c r="B387" s="177" t="s">
        <v>925</v>
      </c>
      <c r="D387" s="205"/>
      <c r="E387" s="76"/>
      <c r="F387" s="76"/>
      <c r="G387" s="76"/>
      <c r="H387" s="76"/>
      <c r="I387" s="205"/>
      <c r="J387" s="205"/>
      <c r="K387" s="205"/>
      <c r="L387" s="205"/>
      <c r="M387" s="205"/>
      <c r="N387" s="205"/>
      <c r="Q387" s="75"/>
    </row>
    <row r="388" spans="1:18" ht="15.75" x14ac:dyDescent="0.25">
      <c r="A388" s="210"/>
      <c r="B388" s="177" t="s">
        <v>29</v>
      </c>
      <c r="D388" s="205"/>
      <c r="E388" s="76"/>
      <c r="F388" s="76"/>
      <c r="G388" s="76"/>
      <c r="H388" s="76"/>
      <c r="I388" s="205"/>
      <c r="J388" s="205"/>
      <c r="K388" s="205"/>
      <c r="L388" s="205"/>
      <c r="M388" s="205"/>
      <c r="N388" s="205"/>
      <c r="Q388" s="75"/>
    </row>
    <row r="389" spans="1:18" x14ac:dyDescent="0.2">
      <c r="A389" s="194">
        <v>31.1</v>
      </c>
      <c r="B389" s="75" t="s">
        <v>584</v>
      </c>
      <c r="C389" s="172" t="s">
        <v>283</v>
      </c>
      <c r="D389" s="205">
        <v>0</v>
      </c>
      <c r="E389" s="76"/>
      <c r="F389" s="76"/>
      <c r="G389" s="76"/>
      <c r="H389" s="76"/>
      <c r="I389" s="205">
        <v>10500</v>
      </c>
      <c r="J389" s="205"/>
      <c r="K389" s="205"/>
      <c r="L389" s="205"/>
      <c r="M389" s="205"/>
      <c r="N389" s="205"/>
      <c r="Q389" s="75"/>
      <c r="R389" s="168">
        <v>1000</v>
      </c>
    </row>
    <row r="390" spans="1:18" x14ac:dyDescent="0.2">
      <c r="A390" s="194">
        <v>31.2</v>
      </c>
      <c r="B390" s="75" t="s">
        <v>309</v>
      </c>
      <c r="C390" s="172" t="s">
        <v>283</v>
      </c>
      <c r="D390" s="205">
        <v>0</v>
      </c>
      <c r="E390" s="76"/>
      <c r="F390" s="76"/>
      <c r="G390" s="76">
        <v>0</v>
      </c>
      <c r="H390" s="76"/>
      <c r="I390" s="205">
        <v>6000</v>
      </c>
      <c r="J390" s="205"/>
      <c r="K390" s="205"/>
      <c r="L390" s="205"/>
      <c r="M390" s="205"/>
      <c r="N390" s="205"/>
      <c r="Q390" s="75"/>
      <c r="R390" s="168">
        <v>1000</v>
      </c>
    </row>
    <row r="391" spans="1:18" ht="20.25" customHeight="1" x14ac:dyDescent="0.2">
      <c r="A391" s="194">
        <v>31.3</v>
      </c>
      <c r="B391" s="186" t="s">
        <v>1865</v>
      </c>
      <c r="C391" s="189"/>
      <c r="D391" s="331"/>
      <c r="E391" s="185"/>
      <c r="F391" s="185" t="s">
        <v>45</v>
      </c>
      <c r="G391" s="185">
        <v>2520800</v>
      </c>
      <c r="H391" s="185"/>
      <c r="I391" s="226"/>
      <c r="J391" s="226" t="s">
        <v>45</v>
      </c>
      <c r="K391" s="226">
        <v>14063990</v>
      </c>
      <c r="L391" s="226"/>
      <c r="M391" s="226" t="s">
        <v>27</v>
      </c>
      <c r="N391" s="415">
        <v>0</v>
      </c>
      <c r="Q391" s="75"/>
    </row>
    <row r="392" spans="1:18" x14ac:dyDescent="0.2">
      <c r="A392" s="194"/>
      <c r="B392" s="186"/>
      <c r="D392" s="279">
        <f>SUM(D387:D391)</f>
        <v>0</v>
      </c>
      <c r="E392" s="76"/>
      <c r="F392" s="76"/>
      <c r="G392" s="187">
        <f>SUM(G387:G391)</f>
        <v>2520800</v>
      </c>
      <c r="H392" s="76"/>
      <c r="I392" s="279">
        <f>SUM(I387:I391)</f>
        <v>16500</v>
      </c>
      <c r="J392" s="205"/>
      <c r="K392" s="205">
        <f>SUM(K389:K391)</f>
        <v>14063990</v>
      </c>
      <c r="L392" s="279">
        <f>SUM(L387:L391)</f>
        <v>0</v>
      </c>
      <c r="M392" s="205"/>
      <c r="N392" s="205"/>
    </row>
    <row r="393" spans="1:18" ht="15.75" x14ac:dyDescent="0.25">
      <c r="A393" s="210">
        <v>32</v>
      </c>
      <c r="B393" s="177" t="s">
        <v>925</v>
      </c>
      <c r="D393" s="205"/>
      <c r="E393" s="76"/>
      <c r="F393" s="76"/>
      <c r="G393" s="76"/>
      <c r="H393" s="76"/>
      <c r="I393" s="205"/>
      <c r="J393" s="205"/>
      <c r="K393" s="205"/>
      <c r="L393" s="205"/>
      <c r="M393" s="205"/>
      <c r="N393" s="205"/>
      <c r="Q393" s="75"/>
    </row>
    <row r="394" spans="1:18" ht="15.75" x14ac:dyDescent="0.25">
      <c r="A394" s="210"/>
      <c r="B394" s="177" t="s">
        <v>19</v>
      </c>
      <c r="D394" s="205"/>
      <c r="E394" s="76"/>
      <c r="F394" s="76"/>
      <c r="G394" s="76"/>
      <c r="H394" s="76"/>
      <c r="I394" s="205"/>
      <c r="J394" s="205"/>
      <c r="K394" s="205"/>
      <c r="L394" s="205"/>
      <c r="M394" s="205"/>
      <c r="N394" s="205"/>
      <c r="Q394" s="75"/>
    </row>
    <row r="395" spans="1:18" ht="17.25" customHeight="1" x14ac:dyDescent="0.2">
      <c r="A395" s="194">
        <v>31.1</v>
      </c>
      <c r="B395" s="75" t="s">
        <v>589</v>
      </c>
      <c r="C395" s="172" t="s">
        <v>283</v>
      </c>
      <c r="D395" s="205">
        <v>0</v>
      </c>
      <c r="E395" s="76"/>
      <c r="F395" s="76"/>
      <c r="G395" s="76"/>
      <c r="H395" s="76"/>
      <c r="I395" s="205">
        <v>14400</v>
      </c>
      <c r="J395" s="205"/>
      <c r="K395" s="205"/>
      <c r="L395" s="205"/>
      <c r="M395" s="205"/>
      <c r="N395" s="205"/>
      <c r="Q395" s="75"/>
      <c r="R395" s="168">
        <v>1000</v>
      </c>
    </row>
    <row r="396" spans="1:18" ht="18" customHeight="1" x14ac:dyDescent="0.2">
      <c r="A396" s="194">
        <v>31.2</v>
      </c>
      <c r="B396" s="75" t="s">
        <v>309</v>
      </c>
      <c r="C396" s="172" t="s">
        <v>283</v>
      </c>
      <c r="D396" s="205">
        <v>0</v>
      </c>
      <c r="E396" s="76"/>
      <c r="F396" s="76"/>
      <c r="G396" s="76"/>
      <c r="H396" s="76"/>
      <c r="I396" s="205">
        <v>4000</v>
      </c>
      <c r="J396" s="205"/>
      <c r="K396" s="205"/>
      <c r="L396" s="205"/>
      <c r="M396" s="205"/>
      <c r="N396" s="205"/>
      <c r="Q396" s="75"/>
      <c r="R396" s="168">
        <v>1000</v>
      </c>
    </row>
    <row r="397" spans="1:18" ht="30" x14ac:dyDescent="0.2">
      <c r="A397" s="194">
        <v>31.3</v>
      </c>
      <c r="B397" s="221" t="s">
        <v>1866</v>
      </c>
      <c r="C397" s="189"/>
      <c r="D397" s="331"/>
      <c r="E397" s="185"/>
      <c r="F397" s="185" t="s">
        <v>45</v>
      </c>
      <c r="G397" s="185">
        <v>10120840</v>
      </c>
      <c r="H397" s="185"/>
      <c r="I397" s="226"/>
      <c r="J397" s="226"/>
      <c r="K397" s="226"/>
      <c r="L397" s="226"/>
      <c r="M397" s="226"/>
      <c r="N397" s="415"/>
      <c r="Q397" s="75"/>
    </row>
    <row r="398" spans="1:18" x14ac:dyDescent="0.2">
      <c r="A398" s="194"/>
      <c r="B398" s="186"/>
      <c r="D398" s="279">
        <f>SUM(D393:D397)</f>
        <v>0</v>
      </c>
      <c r="E398" s="76"/>
      <c r="F398" s="76"/>
      <c r="G398" s="187">
        <f>SUM(G395:G397)</f>
        <v>10120840</v>
      </c>
      <c r="H398" s="76"/>
      <c r="I398" s="279">
        <f>SUM(I393:I397)</f>
        <v>18400</v>
      </c>
      <c r="J398" s="205"/>
      <c r="K398" s="205">
        <f>SUM(K395:K397)</f>
        <v>0</v>
      </c>
      <c r="L398" s="279">
        <f>SUM(L393:L397)</f>
        <v>0</v>
      </c>
      <c r="M398" s="205"/>
      <c r="N398" s="205"/>
    </row>
    <row r="399" spans="1:18" x14ac:dyDescent="0.2">
      <c r="A399" s="194"/>
      <c r="B399" s="186"/>
      <c r="D399" s="205"/>
      <c r="E399" s="76"/>
      <c r="F399" s="76"/>
      <c r="G399" s="76"/>
      <c r="H399" s="76"/>
      <c r="I399" s="205"/>
      <c r="J399" s="205"/>
      <c r="K399" s="205"/>
      <c r="L399" s="205"/>
      <c r="M399" s="205"/>
      <c r="N399" s="205"/>
    </row>
    <row r="400" spans="1:18" ht="15.75" x14ac:dyDescent="0.25">
      <c r="A400" s="210">
        <v>33</v>
      </c>
      <c r="B400" s="177" t="s">
        <v>926</v>
      </c>
      <c r="D400" s="205"/>
      <c r="E400" s="76"/>
      <c r="F400" s="76"/>
      <c r="G400" s="76"/>
      <c r="H400" s="76"/>
      <c r="I400" s="205"/>
      <c r="J400" s="205"/>
      <c r="K400" s="205"/>
      <c r="L400" s="205"/>
      <c r="M400" s="205"/>
      <c r="N400" s="205"/>
    </row>
    <row r="401" spans="1:18" ht="15.75" x14ac:dyDescent="0.25">
      <c r="A401" s="194"/>
      <c r="B401" s="191" t="s">
        <v>39</v>
      </c>
      <c r="D401" s="205"/>
      <c r="E401" s="76"/>
      <c r="F401" s="76"/>
      <c r="G401" s="76"/>
      <c r="H401" s="76"/>
      <c r="I401" s="205"/>
      <c r="J401" s="205"/>
      <c r="K401" s="205"/>
      <c r="L401" s="205"/>
      <c r="M401" s="205"/>
      <c r="N401" s="205"/>
    </row>
    <row r="402" spans="1:18" x14ac:dyDescent="0.2">
      <c r="A402" s="194">
        <v>33.1</v>
      </c>
      <c r="B402" s="168" t="s">
        <v>315</v>
      </c>
      <c r="C402" s="172" t="s">
        <v>269</v>
      </c>
      <c r="D402" s="205">
        <v>24000</v>
      </c>
      <c r="E402" s="76"/>
      <c r="F402" s="76"/>
      <c r="G402" s="76"/>
      <c r="H402" s="76"/>
      <c r="I402" s="205"/>
      <c r="J402" s="205"/>
      <c r="K402" s="205"/>
      <c r="L402" s="205">
        <v>0</v>
      </c>
      <c r="M402" s="205"/>
      <c r="N402" s="205"/>
      <c r="P402" s="172">
        <v>3000</v>
      </c>
      <c r="R402" s="168">
        <v>3000</v>
      </c>
    </row>
    <row r="403" spans="1:18" x14ac:dyDescent="0.2">
      <c r="A403" s="262">
        <v>33.200000000000003</v>
      </c>
      <c r="B403" s="168" t="s">
        <v>1687</v>
      </c>
      <c r="C403" s="172" t="s">
        <v>283</v>
      </c>
      <c r="D403" s="205">
        <v>0</v>
      </c>
      <c r="E403" s="76"/>
      <c r="F403" s="76"/>
      <c r="G403" s="76"/>
      <c r="H403" s="76"/>
      <c r="I403" s="205">
        <v>2800</v>
      </c>
      <c r="J403" s="205"/>
      <c r="K403" s="205"/>
      <c r="L403" s="205">
        <v>2800</v>
      </c>
      <c r="M403" s="205">
        <v>0</v>
      </c>
      <c r="N403" s="205"/>
      <c r="R403" s="168">
        <v>1000</v>
      </c>
    </row>
    <row r="404" spans="1:18" x14ac:dyDescent="0.2">
      <c r="A404" s="228">
        <v>33.200000000000003</v>
      </c>
      <c r="B404" s="168" t="s">
        <v>1688</v>
      </c>
      <c r="C404" s="172" t="s">
        <v>283</v>
      </c>
      <c r="D404" s="205"/>
      <c r="E404" s="76"/>
      <c r="F404" s="76"/>
      <c r="G404" s="76"/>
      <c r="H404" s="76"/>
      <c r="I404" s="205">
        <v>7200</v>
      </c>
      <c r="J404" s="205"/>
      <c r="K404" s="205"/>
      <c r="L404" s="205">
        <v>7200</v>
      </c>
      <c r="M404" s="205"/>
      <c r="N404" s="205"/>
      <c r="R404" s="168">
        <v>1000</v>
      </c>
    </row>
    <row r="405" spans="1:18" x14ac:dyDescent="0.2">
      <c r="A405" s="228">
        <v>33.4</v>
      </c>
      <c r="B405" s="168" t="s">
        <v>1689</v>
      </c>
      <c r="C405" s="172" t="s">
        <v>22</v>
      </c>
      <c r="D405" s="213">
        <v>0</v>
      </c>
      <c r="I405" s="213">
        <v>50000</v>
      </c>
      <c r="K405" s="416"/>
      <c r="L405" s="186"/>
      <c r="N405" s="417"/>
      <c r="R405" s="168">
        <v>10000</v>
      </c>
    </row>
    <row r="406" spans="1:18" x14ac:dyDescent="0.2">
      <c r="B406" s="168" t="s">
        <v>319</v>
      </c>
      <c r="D406" s="213">
        <v>0</v>
      </c>
      <c r="I406" s="213">
        <v>100000</v>
      </c>
      <c r="K406" s="416"/>
      <c r="L406" s="186"/>
      <c r="N406" s="186"/>
      <c r="O406" s="75"/>
      <c r="R406" s="168">
        <v>20000</v>
      </c>
    </row>
    <row r="407" spans="1:18" x14ac:dyDescent="0.2">
      <c r="K407" s="416"/>
      <c r="L407" s="186"/>
      <c r="N407" s="186"/>
    </row>
    <row r="408" spans="1:18" x14ac:dyDescent="0.2">
      <c r="A408" s="194"/>
      <c r="B408" s="186" t="s">
        <v>9</v>
      </c>
      <c r="D408" s="333">
        <f>SUM(D402:D407)</f>
        <v>24000</v>
      </c>
      <c r="E408" s="179"/>
      <c r="F408" s="179" t="s">
        <v>27</v>
      </c>
      <c r="G408" s="179">
        <f>SUM(G402:G406)</f>
        <v>0</v>
      </c>
      <c r="H408" s="179"/>
      <c r="I408" s="227">
        <f>SUM(I402:I407)</f>
        <v>160000</v>
      </c>
      <c r="J408" s="227" t="s">
        <v>27</v>
      </c>
      <c r="K408" s="227">
        <f>SUM(K402:K406)</f>
        <v>0</v>
      </c>
      <c r="L408" s="227">
        <f>SUM(L402:L407)</f>
        <v>10000</v>
      </c>
      <c r="M408" s="227" t="s">
        <v>27</v>
      </c>
      <c r="N408" s="205">
        <f>SUM(N403:Q406)</f>
        <v>0</v>
      </c>
      <c r="P408" s="178">
        <f>SUM(P402:P402)</f>
        <v>3000</v>
      </c>
      <c r="Q408" s="188">
        <f>SUM(Q402:Q402)</f>
        <v>0</v>
      </c>
    </row>
    <row r="409" spans="1:18" x14ac:dyDescent="0.2">
      <c r="A409" s="194"/>
      <c r="B409" s="186"/>
      <c r="D409" s="205"/>
      <c r="E409" s="76"/>
      <c r="F409" s="76"/>
      <c r="G409" s="76"/>
      <c r="H409" s="76"/>
      <c r="I409" s="205"/>
      <c r="J409" s="205"/>
      <c r="K409" s="205"/>
      <c r="L409" s="205"/>
      <c r="M409" s="205"/>
      <c r="N409" s="205"/>
    </row>
    <row r="410" spans="1:18" ht="15.75" x14ac:dyDescent="0.25">
      <c r="A410" s="210">
        <v>34</v>
      </c>
      <c r="B410" s="177" t="s">
        <v>926</v>
      </c>
      <c r="D410" s="205"/>
      <c r="E410" s="76"/>
      <c r="F410" s="76"/>
      <c r="G410" s="76"/>
      <c r="H410" s="76"/>
      <c r="I410" s="205"/>
      <c r="J410" s="205"/>
      <c r="K410" s="205"/>
      <c r="L410" s="205"/>
      <c r="M410" s="205"/>
      <c r="N410" s="205"/>
    </row>
    <row r="411" spans="1:18" ht="15.75" x14ac:dyDescent="0.25">
      <c r="A411" s="194" t="s">
        <v>27</v>
      </c>
      <c r="B411" s="186" t="s">
        <v>1239</v>
      </c>
      <c r="D411" s="205"/>
      <c r="E411" s="76"/>
      <c r="F411" s="76"/>
      <c r="G411" s="76"/>
      <c r="H411" s="76"/>
      <c r="I411" s="205"/>
      <c r="J411" s="205"/>
      <c r="K411" s="205"/>
      <c r="L411" s="205"/>
      <c r="M411" s="205"/>
      <c r="N411" s="205"/>
    </row>
    <row r="412" spans="1:18" x14ac:dyDescent="0.2">
      <c r="A412" s="194">
        <v>34.1</v>
      </c>
      <c r="B412" s="168" t="s">
        <v>1690</v>
      </c>
      <c r="C412" s="172" t="s">
        <v>283</v>
      </c>
      <c r="D412" s="205"/>
      <c r="E412" s="76"/>
      <c r="F412" s="76"/>
      <c r="G412" s="76"/>
      <c r="H412" s="76"/>
      <c r="I412" s="205"/>
      <c r="J412" s="205" t="s">
        <v>27</v>
      </c>
      <c r="K412" s="205" t="s">
        <v>27</v>
      </c>
      <c r="L412" s="205">
        <v>1200</v>
      </c>
      <c r="M412" s="205"/>
      <c r="N412" s="205"/>
      <c r="P412" s="172">
        <v>1000</v>
      </c>
      <c r="R412" s="168">
        <v>100</v>
      </c>
    </row>
    <row r="413" spans="1:18" x14ac:dyDescent="0.2">
      <c r="A413" s="194">
        <v>34.200000000000003</v>
      </c>
      <c r="B413" s="168" t="s">
        <v>324</v>
      </c>
      <c r="C413" s="172" t="s">
        <v>283</v>
      </c>
      <c r="D413" s="205"/>
      <c r="E413" s="76"/>
      <c r="F413" s="76"/>
      <c r="G413" s="76"/>
      <c r="H413" s="76"/>
      <c r="I413" s="205"/>
      <c r="J413" s="205"/>
      <c r="K413" s="205"/>
      <c r="L413" s="205">
        <v>3600</v>
      </c>
      <c r="M413" s="205"/>
      <c r="N413" s="205"/>
      <c r="P413" s="172">
        <v>1000</v>
      </c>
      <c r="R413" s="168">
        <v>100</v>
      </c>
    </row>
    <row r="414" spans="1:18" x14ac:dyDescent="0.2">
      <c r="A414" s="194">
        <v>34.299999999999997</v>
      </c>
      <c r="B414" s="168" t="s">
        <v>590</v>
      </c>
      <c r="C414" s="172" t="s">
        <v>283</v>
      </c>
      <c r="D414" s="205">
        <v>0</v>
      </c>
      <c r="E414" s="76"/>
      <c r="F414" s="76"/>
      <c r="G414" s="76"/>
      <c r="H414" s="76"/>
      <c r="I414" s="205">
        <v>8000</v>
      </c>
      <c r="J414" s="205"/>
      <c r="K414" s="205"/>
      <c r="L414" s="205"/>
      <c r="M414" s="205"/>
      <c r="N414" s="205"/>
      <c r="R414" s="168">
        <v>1000</v>
      </c>
    </row>
    <row r="415" spans="1:18" x14ac:dyDescent="0.2">
      <c r="A415" s="194">
        <v>34.4</v>
      </c>
      <c r="B415" s="168" t="s">
        <v>322</v>
      </c>
      <c r="D415" s="205"/>
      <c r="E415" s="76"/>
      <c r="F415" s="76"/>
      <c r="G415" s="76"/>
      <c r="H415" s="76"/>
      <c r="I415" s="205">
        <v>12000</v>
      </c>
      <c r="J415" s="205"/>
      <c r="K415" s="205"/>
      <c r="L415" s="205"/>
      <c r="M415" s="205"/>
      <c r="N415" s="205"/>
      <c r="R415" s="168">
        <v>1000</v>
      </c>
    </row>
    <row r="416" spans="1:18" x14ac:dyDescent="0.2">
      <c r="A416" s="194">
        <v>34.5</v>
      </c>
      <c r="B416" s="168" t="s">
        <v>326</v>
      </c>
      <c r="D416" s="205"/>
      <c r="E416" s="76"/>
      <c r="F416" s="76"/>
      <c r="G416" s="76"/>
      <c r="H416" s="76"/>
      <c r="I416" s="205">
        <v>180000</v>
      </c>
      <c r="J416" s="205"/>
      <c r="K416" s="205"/>
      <c r="L416" s="205"/>
      <c r="M416" s="205"/>
      <c r="N416" s="205"/>
      <c r="R416" s="168">
        <v>1000</v>
      </c>
    </row>
    <row r="417" spans="1:18" x14ac:dyDescent="0.2">
      <c r="A417" s="194">
        <v>34.6</v>
      </c>
      <c r="B417" s="168" t="s">
        <v>1740</v>
      </c>
      <c r="D417" s="205">
        <v>6000000</v>
      </c>
      <c r="E417" s="76"/>
      <c r="F417" s="76"/>
      <c r="G417" s="76"/>
      <c r="H417" s="76"/>
      <c r="I417" s="205"/>
      <c r="J417" s="205"/>
      <c r="K417" s="205"/>
      <c r="L417" s="205"/>
      <c r="M417" s="205"/>
      <c r="N417" s="205"/>
      <c r="R417" s="168">
        <v>40000</v>
      </c>
    </row>
    <row r="418" spans="1:18" x14ac:dyDescent="0.2">
      <c r="A418" s="208"/>
      <c r="B418" s="75"/>
      <c r="D418" s="226"/>
      <c r="E418" s="76"/>
      <c r="F418" s="185"/>
      <c r="G418" s="185"/>
      <c r="H418" s="185"/>
      <c r="I418" s="226"/>
      <c r="J418" s="226"/>
      <c r="K418" s="226"/>
      <c r="L418" s="226"/>
      <c r="M418" s="226"/>
      <c r="N418" s="226"/>
    </row>
    <row r="419" spans="1:18" x14ac:dyDescent="0.2">
      <c r="A419" s="208"/>
      <c r="B419" s="186" t="s">
        <v>9</v>
      </c>
      <c r="D419" s="205">
        <f>SUM(D412:D418)</f>
        <v>6000000</v>
      </c>
      <c r="E419" s="179"/>
      <c r="F419" s="76">
        <f>SUM(F412:F418)</f>
        <v>0</v>
      </c>
      <c r="G419" s="76">
        <f>SUM(G412:G418)</f>
        <v>0</v>
      </c>
      <c r="H419" s="76"/>
      <c r="I419" s="205">
        <f>SUM(I412:I418)</f>
        <v>200000</v>
      </c>
      <c r="J419" s="205" t="s">
        <v>27</v>
      </c>
      <c r="K419" s="205">
        <f>SUM(K412:K418)</f>
        <v>0</v>
      </c>
      <c r="L419" s="205">
        <f>SUM(L412:L418)</f>
        <v>4800</v>
      </c>
      <c r="M419" s="205" t="s">
        <v>27</v>
      </c>
      <c r="N419" s="205">
        <f>SUM(N412:N418)</f>
        <v>0</v>
      </c>
      <c r="P419" s="178">
        <f>SUM(P412:P418)</f>
        <v>2000</v>
      </c>
      <c r="Q419" s="188">
        <f>SUM(Q412:Q418)</f>
        <v>0</v>
      </c>
    </row>
    <row r="420" spans="1:18" x14ac:dyDescent="0.2">
      <c r="A420" s="208"/>
      <c r="B420" s="186"/>
      <c r="D420" s="205"/>
      <c r="E420" s="76"/>
      <c r="F420" s="76"/>
      <c r="G420" s="76"/>
      <c r="H420" s="76"/>
      <c r="I420" s="205"/>
      <c r="J420" s="205"/>
      <c r="K420" s="205"/>
      <c r="L420" s="205"/>
      <c r="M420" s="205"/>
      <c r="N420" s="205"/>
    </row>
    <row r="421" spans="1:18" ht="15.75" x14ac:dyDescent="0.25">
      <c r="A421" s="210">
        <v>35</v>
      </c>
      <c r="B421" s="177" t="s">
        <v>927</v>
      </c>
      <c r="D421" s="205"/>
      <c r="E421" s="76"/>
      <c r="F421" s="75"/>
      <c r="G421" s="76"/>
      <c r="H421" s="76"/>
      <c r="I421" s="186"/>
      <c r="J421" s="186"/>
      <c r="K421" s="186"/>
      <c r="L421" s="186"/>
      <c r="M421" s="186"/>
      <c r="N421" s="186"/>
    </row>
    <row r="422" spans="1:18" ht="15.75" x14ac:dyDescent="0.25">
      <c r="A422" s="194"/>
      <c r="B422" s="177" t="s">
        <v>17</v>
      </c>
      <c r="D422" s="205"/>
      <c r="E422" s="76"/>
      <c r="F422" s="76"/>
      <c r="G422" s="76"/>
      <c r="H422" s="76"/>
      <c r="I422" s="205"/>
      <c r="J422" s="205"/>
      <c r="K422" s="205"/>
      <c r="L422" s="205">
        <v>0</v>
      </c>
      <c r="M422" s="205"/>
      <c r="N422" s="205"/>
    </row>
    <row r="423" spans="1:18" x14ac:dyDescent="0.2">
      <c r="A423" s="194">
        <v>35.1</v>
      </c>
      <c r="B423" s="168" t="s">
        <v>328</v>
      </c>
      <c r="C423" s="172" t="s">
        <v>269</v>
      </c>
      <c r="D423" s="205">
        <v>0</v>
      </c>
      <c r="E423" s="76"/>
      <c r="F423" s="76"/>
      <c r="G423" s="76"/>
      <c r="H423" s="76"/>
      <c r="I423" s="205">
        <v>0</v>
      </c>
      <c r="J423" s="205"/>
      <c r="K423" s="205"/>
      <c r="L423" s="205">
        <v>14000</v>
      </c>
      <c r="M423" s="205"/>
      <c r="N423" s="205"/>
      <c r="P423" s="172">
        <v>5000</v>
      </c>
      <c r="R423" s="168">
        <v>5000</v>
      </c>
    </row>
    <row r="424" spans="1:18" x14ac:dyDescent="0.2">
      <c r="A424" s="194">
        <v>35.200000000000003</v>
      </c>
      <c r="B424" s="168" t="s">
        <v>327</v>
      </c>
      <c r="C424" s="172" t="s">
        <v>269</v>
      </c>
      <c r="D424" s="205">
        <v>0</v>
      </c>
      <c r="E424" s="76"/>
      <c r="F424" s="76"/>
      <c r="G424" s="76"/>
      <c r="H424" s="76"/>
      <c r="I424" s="205">
        <v>12000</v>
      </c>
      <c r="J424" s="205"/>
      <c r="K424" s="205"/>
      <c r="L424" s="205">
        <v>0</v>
      </c>
      <c r="M424" s="205"/>
      <c r="N424" s="205"/>
      <c r="R424" s="168">
        <v>5000</v>
      </c>
    </row>
    <row r="425" spans="1:18" x14ac:dyDescent="0.2">
      <c r="A425" s="194">
        <v>35.299999999999997</v>
      </c>
      <c r="B425" s="168" t="s">
        <v>334</v>
      </c>
      <c r="C425" s="172" t="s">
        <v>22</v>
      </c>
      <c r="D425" s="205">
        <v>500000</v>
      </c>
      <c r="E425" s="76"/>
      <c r="F425" s="76"/>
      <c r="G425" s="76"/>
      <c r="H425" s="76"/>
      <c r="I425" s="205">
        <v>0</v>
      </c>
      <c r="J425" s="205"/>
      <c r="K425" s="205"/>
      <c r="L425" s="205">
        <v>0</v>
      </c>
      <c r="M425" s="205"/>
      <c r="N425" s="205"/>
      <c r="R425" s="168">
        <v>50000</v>
      </c>
    </row>
    <row r="426" spans="1:18" x14ac:dyDescent="0.2">
      <c r="A426" s="194">
        <v>35.4</v>
      </c>
      <c r="B426" s="168" t="s">
        <v>329</v>
      </c>
      <c r="C426" s="172" t="s">
        <v>22</v>
      </c>
      <c r="D426" s="205">
        <v>70000</v>
      </c>
      <c r="E426" s="76"/>
      <c r="F426" s="76"/>
      <c r="G426" s="76"/>
      <c r="H426" s="76"/>
      <c r="I426" s="205"/>
      <c r="J426" s="205"/>
      <c r="K426" s="205"/>
      <c r="L426" s="205"/>
      <c r="M426" s="205"/>
      <c r="N426" s="205"/>
      <c r="R426" s="168">
        <v>40000</v>
      </c>
    </row>
    <row r="427" spans="1:18" x14ac:dyDescent="0.2">
      <c r="A427" s="194">
        <v>35.5</v>
      </c>
      <c r="B427" s="168" t="s">
        <v>1692</v>
      </c>
      <c r="C427" s="172" t="s">
        <v>22</v>
      </c>
      <c r="D427" s="205">
        <v>0</v>
      </c>
      <c r="E427" s="76"/>
      <c r="F427" s="76"/>
      <c r="G427" s="76"/>
      <c r="H427" s="76"/>
      <c r="I427" s="205"/>
      <c r="J427" s="205"/>
      <c r="K427" s="205"/>
      <c r="L427" s="205"/>
      <c r="M427" s="205"/>
      <c r="N427" s="205"/>
      <c r="R427" s="168">
        <v>20000</v>
      </c>
    </row>
    <row r="428" spans="1:18" x14ac:dyDescent="0.2">
      <c r="A428" s="194">
        <v>35.6</v>
      </c>
      <c r="B428" s="168" t="s">
        <v>1743</v>
      </c>
      <c r="C428" s="172" t="s">
        <v>22</v>
      </c>
      <c r="D428" s="205">
        <v>50000</v>
      </c>
      <c r="E428" s="76"/>
      <c r="F428" s="76"/>
      <c r="G428" s="76"/>
      <c r="H428" s="76"/>
      <c r="I428" s="205"/>
      <c r="J428" s="205"/>
      <c r="K428" s="205"/>
      <c r="L428" s="205"/>
      <c r="M428" s="205"/>
      <c r="N428" s="205"/>
      <c r="R428" s="168">
        <v>1000</v>
      </c>
    </row>
    <row r="429" spans="1:18" x14ac:dyDescent="0.2">
      <c r="A429" s="208"/>
      <c r="B429" s="186" t="s">
        <v>9</v>
      </c>
      <c r="D429" s="333">
        <f>SUM(D423:D428)</f>
        <v>620000</v>
      </c>
      <c r="E429" s="179"/>
      <c r="F429" s="179" t="s">
        <v>27</v>
      </c>
      <c r="G429" s="179">
        <f>SUM(G423:G423)</f>
        <v>0</v>
      </c>
      <c r="H429" s="179"/>
      <c r="I429" s="333">
        <f>SUM(I422:I428)</f>
        <v>12000</v>
      </c>
      <c r="J429" s="227" t="s">
        <v>27</v>
      </c>
      <c r="K429" s="227">
        <f>SUM(K423:K424)</f>
        <v>0</v>
      </c>
      <c r="L429" s="333">
        <f>SUM(L422:L428)</f>
        <v>14000</v>
      </c>
      <c r="M429" s="227" t="s">
        <v>27</v>
      </c>
      <c r="N429" s="414">
        <f>SUM(N423:N424)</f>
        <v>0</v>
      </c>
      <c r="P429" s="178">
        <f>SUM(P423:P423)</f>
        <v>5000</v>
      </c>
      <c r="Q429" s="188">
        <f>SUM(Q423:Q423)</f>
        <v>0</v>
      </c>
    </row>
    <row r="430" spans="1:18" x14ac:dyDescent="0.2">
      <c r="A430" s="208"/>
      <c r="B430" s="186"/>
      <c r="D430" s="205"/>
      <c r="E430" s="76"/>
      <c r="F430" s="76"/>
      <c r="G430" s="76"/>
      <c r="H430" s="76"/>
      <c r="I430" s="205"/>
      <c r="J430" s="205"/>
      <c r="K430" s="205"/>
      <c r="L430" s="205"/>
      <c r="M430" s="205"/>
      <c r="N430" s="205"/>
    </row>
    <row r="431" spans="1:18" ht="15.75" x14ac:dyDescent="0.25">
      <c r="A431" s="210">
        <v>36</v>
      </c>
      <c r="B431" s="177" t="s">
        <v>927</v>
      </c>
      <c r="I431" s="205"/>
      <c r="J431" s="205"/>
      <c r="K431" s="205"/>
      <c r="L431" s="205"/>
      <c r="M431" s="205"/>
      <c r="N431" s="205"/>
    </row>
    <row r="432" spans="1:18" ht="15.75" x14ac:dyDescent="0.25">
      <c r="A432" s="194" t="s">
        <v>27</v>
      </c>
      <c r="B432" s="177" t="s">
        <v>18</v>
      </c>
      <c r="D432" s="205"/>
      <c r="E432" s="76"/>
      <c r="F432" s="76"/>
      <c r="G432" s="76"/>
      <c r="H432" s="76"/>
      <c r="I432" s="205"/>
      <c r="J432" s="205"/>
      <c r="K432" s="205"/>
      <c r="L432" s="205"/>
      <c r="M432" s="205"/>
      <c r="N432" s="205"/>
    </row>
    <row r="433" spans="1:18" x14ac:dyDescent="0.2">
      <c r="A433" s="194">
        <v>36.1</v>
      </c>
      <c r="B433" s="168" t="s">
        <v>293</v>
      </c>
      <c r="C433" s="172" t="s">
        <v>269</v>
      </c>
      <c r="D433" s="205">
        <v>0</v>
      </c>
      <c r="E433" s="76"/>
      <c r="F433" s="76"/>
      <c r="G433" s="76"/>
      <c r="H433" s="76"/>
      <c r="I433" s="205">
        <v>14000</v>
      </c>
      <c r="J433" s="205"/>
      <c r="K433" s="205"/>
      <c r="L433" s="205">
        <v>14000</v>
      </c>
      <c r="M433" s="205"/>
      <c r="N433" s="205"/>
      <c r="P433" s="172">
        <v>5000</v>
      </c>
      <c r="R433" s="168">
        <v>5000</v>
      </c>
    </row>
    <row r="434" spans="1:18" x14ac:dyDescent="0.2">
      <c r="A434" s="194">
        <v>36.200000000000003</v>
      </c>
      <c r="B434" s="168" t="s">
        <v>1691</v>
      </c>
      <c r="C434" s="172" t="s">
        <v>269</v>
      </c>
      <c r="D434" s="205">
        <v>16000</v>
      </c>
      <c r="E434" s="76"/>
      <c r="F434" s="76"/>
      <c r="G434" s="76"/>
      <c r="H434" s="76"/>
      <c r="I434" s="205">
        <v>0</v>
      </c>
      <c r="J434" s="205"/>
      <c r="K434" s="205"/>
      <c r="L434" s="205">
        <v>16000</v>
      </c>
      <c r="M434" s="205"/>
      <c r="N434" s="205"/>
      <c r="R434" s="168">
        <v>5000</v>
      </c>
    </row>
    <row r="435" spans="1:18" x14ac:dyDescent="0.2">
      <c r="A435" s="194">
        <v>36.299999999999997</v>
      </c>
      <c r="B435" s="168" t="s">
        <v>1741</v>
      </c>
      <c r="C435" s="172" t="s">
        <v>22</v>
      </c>
      <c r="D435" s="205">
        <v>0</v>
      </c>
      <c r="E435" s="76"/>
      <c r="F435" s="76"/>
      <c r="G435" s="76"/>
      <c r="H435" s="76"/>
      <c r="I435" s="205">
        <v>50000</v>
      </c>
      <c r="J435" s="205"/>
      <c r="K435" s="205"/>
      <c r="L435" s="205">
        <v>50000</v>
      </c>
      <c r="M435" s="205"/>
      <c r="N435" s="205"/>
      <c r="R435" s="168">
        <v>5000</v>
      </c>
    </row>
    <row r="436" spans="1:18" x14ac:dyDescent="0.2">
      <c r="A436" s="194">
        <v>36.4</v>
      </c>
      <c r="B436" s="168" t="s">
        <v>1742</v>
      </c>
      <c r="C436" s="172" t="s">
        <v>22</v>
      </c>
      <c r="D436" s="205">
        <v>0</v>
      </c>
      <c r="E436" s="76"/>
      <c r="F436" s="76"/>
      <c r="G436" s="76"/>
      <c r="H436" s="76"/>
      <c r="I436" s="205">
        <v>15000</v>
      </c>
      <c r="J436" s="205" t="s">
        <v>45</v>
      </c>
      <c r="K436" s="205">
        <v>0</v>
      </c>
      <c r="L436" s="205"/>
      <c r="M436" s="205" t="s">
        <v>45</v>
      </c>
      <c r="N436" s="205">
        <v>0</v>
      </c>
      <c r="R436" s="168">
        <v>6000</v>
      </c>
    </row>
    <row r="437" spans="1:18" x14ac:dyDescent="0.2">
      <c r="A437" s="194">
        <v>36.5</v>
      </c>
      <c r="B437" s="168" t="s">
        <v>1743</v>
      </c>
      <c r="C437" s="172" t="s">
        <v>22</v>
      </c>
      <c r="D437" s="205">
        <v>100000</v>
      </c>
      <c r="E437" s="76"/>
      <c r="F437" s="76"/>
      <c r="G437" s="76"/>
      <c r="H437" s="76"/>
      <c r="I437" s="205"/>
      <c r="J437" s="205"/>
      <c r="K437" s="205"/>
      <c r="L437" s="205"/>
      <c r="M437" s="205"/>
      <c r="N437" s="205"/>
    </row>
    <row r="438" spans="1:18" x14ac:dyDescent="0.2">
      <c r="A438" s="194">
        <v>36.6</v>
      </c>
      <c r="B438" s="168" t="s">
        <v>334</v>
      </c>
      <c r="C438" s="172" t="s">
        <v>22</v>
      </c>
      <c r="D438" s="205">
        <v>500000</v>
      </c>
      <c r="E438" s="76"/>
      <c r="F438" s="76"/>
      <c r="G438" s="76"/>
      <c r="H438" s="76"/>
      <c r="I438" s="205"/>
      <c r="J438" s="205"/>
      <c r="K438" s="205"/>
      <c r="L438" s="205"/>
      <c r="M438" s="205"/>
      <c r="N438" s="205"/>
    </row>
    <row r="439" spans="1:18" x14ac:dyDescent="0.2">
      <c r="A439" s="208"/>
      <c r="B439" s="186" t="s">
        <v>9</v>
      </c>
      <c r="D439" s="333">
        <f>SUM(D433:D438)</f>
        <v>616000</v>
      </c>
      <c r="E439" s="179"/>
      <c r="F439" s="179" t="s">
        <v>27</v>
      </c>
      <c r="G439" s="179">
        <f>SUM(G433:G433)</f>
        <v>0</v>
      </c>
      <c r="H439" s="179"/>
      <c r="I439" s="333">
        <f>SUM(I433:I437)</f>
        <v>79000</v>
      </c>
      <c r="J439" s="227" t="s">
        <v>27</v>
      </c>
      <c r="K439" s="333">
        <f>SUM(K433:K436)</f>
        <v>0</v>
      </c>
      <c r="L439" s="333">
        <f>SUM(L433:L437)</f>
        <v>80000</v>
      </c>
      <c r="M439" s="227" t="s">
        <v>27</v>
      </c>
      <c r="N439" s="333">
        <f>SUM(N433:N436)</f>
        <v>0</v>
      </c>
      <c r="P439" s="178">
        <f>SUM(P433:P433)</f>
        <v>5000</v>
      </c>
      <c r="Q439" s="188">
        <f>SUM(Q433:Q433)</f>
        <v>0</v>
      </c>
    </row>
    <row r="440" spans="1:18" x14ac:dyDescent="0.2">
      <c r="A440" s="194"/>
      <c r="B440" s="186"/>
      <c r="D440" s="205"/>
      <c r="E440" s="76"/>
      <c r="F440" s="76"/>
      <c r="G440" s="76"/>
      <c r="H440" s="76"/>
      <c r="I440" s="205"/>
      <c r="J440" s="205"/>
      <c r="K440" s="205"/>
      <c r="L440" s="205"/>
      <c r="M440" s="205"/>
      <c r="N440" s="205"/>
    </row>
    <row r="441" spans="1:18" ht="15.75" x14ac:dyDescent="0.25">
      <c r="A441" s="210">
        <v>37</v>
      </c>
      <c r="B441" s="177" t="s">
        <v>927</v>
      </c>
      <c r="D441" s="205"/>
      <c r="E441" s="76"/>
      <c r="F441" s="76"/>
      <c r="G441" s="76"/>
      <c r="H441" s="76"/>
      <c r="I441" s="205"/>
      <c r="J441" s="205"/>
      <c r="K441" s="205"/>
      <c r="L441" s="205"/>
      <c r="M441" s="205"/>
      <c r="N441" s="205"/>
    </row>
    <row r="442" spans="1:18" ht="15.75" x14ac:dyDescent="0.25">
      <c r="A442" s="210"/>
      <c r="B442" s="191" t="s">
        <v>29</v>
      </c>
      <c r="D442" s="205"/>
      <c r="E442" s="76"/>
      <c r="F442" s="76"/>
      <c r="G442" s="76"/>
      <c r="H442" s="76"/>
      <c r="I442" s="205"/>
      <c r="J442" s="205"/>
      <c r="K442" s="205"/>
      <c r="L442" s="205"/>
      <c r="M442" s="205"/>
      <c r="N442" s="205"/>
    </row>
    <row r="443" spans="1:18" x14ac:dyDescent="0.2">
      <c r="A443" s="262">
        <v>37.1</v>
      </c>
      <c r="B443" s="168" t="s">
        <v>1871</v>
      </c>
      <c r="C443" s="172" t="s">
        <v>269</v>
      </c>
      <c r="D443" s="205">
        <v>8000</v>
      </c>
      <c r="E443" s="76"/>
      <c r="F443" s="76"/>
      <c r="G443" s="76"/>
      <c r="H443" s="76"/>
      <c r="I443" s="205">
        <v>0</v>
      </c>
      <c r="J443" s="205" t="s">
        <v>27</v>
      </c>
      <c r="K443" s="205" t="s">
        <v>27</v>
      </c>
      <c r="L443" s="205">
        <v>0</v>
      </c>
      <c r="M443" s="205" t="s">
        <v>27</v>
      </c>
      <c r="N443" s="205" t="s">
        <v>27</v>
      </c>
      <c r="P443" s="172">
        <v>3000</v>
      </c>
    </row>
    <row r="444" spans="1:18" x14ac:dyDescent="0.2">
      <c r="A444" s="262">
        <v>37.200000000000003</v>
      </c>
      <c r="B444" s="168" t="s">
        <v>329</v>
      </c>
      <c r="C444" s="172" t="s">
        <v>269</v>
      </c>
      <c r="D444" s="205">
        <v>0</v>
      </c>
      <c r="E444" s="76"/>
      <c r="F444" s="76"/>
      <c r="G444" s="76"/>
      <c r="H444" s="76"/>
      <c r="I444" s="205"/>
      <c r="J444" s="205"/>
      <c r="K444" s="205"/>
      <c r="L444" s="205"/>
      <c r="M444" s="205"/>
      <c r="N444" s="205"/>
      <c r="P444" s="172">
        <v>4000</v>
      </c>
    </row>
    <row r="445" spans="1:18" x14ac:dyDescent="0.2">
      <c r="A445" s="208"/>
      <c r="B445" s="186" t="s">
        <v>9</v>
      </c>
      <c r="D445" s="333">
        <f>SUM(D443:D444)</f>
        <v>8000</v>
      </c>
      <c r="E445" s="179"/>
      <c r="F445" s="179" t="s">
        <v>27</v>
      </c>
      <c r="G445" s="179">
        <f>SUM(G443:G444)</f>
        <v>0</v>
      </c>
      <c r="H445" s="179"/>
      <c r="I445" s="227">
        <f>SUM(I443:I444)</f>
        <v>0</v>
      </c>
      <c r="J445" s="227" t="s">
        <v>27</v>
      </c>
      <c r="K445" s="227">
        <f>SUM(K443:K444)</f>
        <v>0</v>
      </c>
      <c r="L445" s="227">
        <f>SUM(L443:L444)</f>
        <v>0</v>
      </c>
      <c r="M445" s="227" t="s">
        <v>27</v>
      </c>
      <c r="N445" s="414">
        <f>SUM(N443:N444)</f>
        <v>0</v>
      </c>
      <c r="P445" s="178">
        <f>SUM(P443:P444)</f>
        <v>7000</v>
      </c>
      <c r="Q445" s="188">
        <f>SUM(Q443:Q444)</f>
        <v>0</v>
      </c>
    </row>
    <row r="446" spans="1:18" x14ac:dyDescent="0.2">
      <c r="A446" s="208"/>
      <c r="B446" s="186"/>
      <c r="D446" s="205"/>
      <c r="E446" s="76"/>
      <c r="F446" s="76"/>
      <c r="G446" s="76"/>
      <c r="H446" s="76"/>
      <c r="I446" s="205"/>
      <c r="J446" s="205"/>
      <c r="K446" s="205"/>
      <c r="L446" s="205"/>
      <c r="M446" s="205"/>
      <c r="N446" s="205"/>
    </row>
    <row r="447" spans="1:18" ht="15.75" x14ac:dyDescent="0.25">
      <c r="A447" s="210">
        <v>38</v>
      </c>
      <c r="B447" s="177" t="s">
        <v>927</v>
      </c>
      <c r="D447" s="205"/>
      <c r="E447" s="76"/>
      <c r="F447" s="76"/>
      <c r="G447" s="76"/>
      <c r="H447" s="76"/>
      <c r="I447" s="205"/>
      <c r="J447" s="205"/>
      <c r="K447" s="205"/>
      <c r="L447" s="205"/>
      <c r="M447" s="205"/>
      <c r="N447" s="205"/>
    </row>
    <row r="448" spans="1:18" ht="15.75" x14ac:dyDescent="0.25">
      <c r="A448" s="194" t="s">
        <v>27</v>
      </c>
      <c r="B448" s="177" t="s">
        <v>19</v>
      </c>
      <c r="D448" s="205"/>
      <c r="E448" s="76"/>
      <c r="F448" s="76"/>
      <c r="G448" s="76"/>
      <c r="H448" s="76"/>
      <c r="I448" s="205"/>
      <c r="J448" s="205"/>
      <c r="K448" s="205"/>
      <c r="L448" s="205"/>
      <c r="M448" s="205"/>
      <c r="N448" s="205"/>
    </row>
    <row r="449" spans="1:18" x14ac:dyDescent="0.2">
      <c r="A449" s="194">
        <v>38.1</v>
      </c>
      <c r="B449" s="168" t="s">
        <v>1871</v>
      </c>
      <c r="C449" s="172" t="s">
        <v>240</v>
      </c>
      <c r="D449" s="279">
        <v>8000</v>
      </c>
      <c r="E449" s="76"/>
      <c r="F449" s="76"/>
      <c r="G449" s="76"/>
      <c r="H449" s="76"/>
      <c r="I449" s="205">
        <v>0</v>
      </c>
      <c r="J449" s="205"/>
      <c r="K449" s="205"/>
      <c r="L449" s="205">
        <v>0</v>
      </c>
      <c r="M449" s="205"/>
      <c r="N449" s="205"/>
      <c r="R449" s="168">
        <v>3000</v>
      </c>
    </row>
    <row r="450" spans="1:18" x14ac:dyDescent="0.2">
      <c r="A450" s="194">
        <v>38.200000000000003</v>
      </c>
      <c r="B450" s="168" t="s">
        <v>1480</v>
      </c>
      <c r="C450" s="189" t="s">
        <v>22</v>
      </c>
      <c r="D450" s="279">
        <v>200000</v>
      </c>
      <c r="E450" s="76"/>
      <c r="F450" s="76"/>
      <c r="G450" s="76"/>
      <c r="H450" s="76"/>
      <c r="I450" s="205"/>
      <c r="J450" s="205"/>
      <c r="K450" s="205"/>
      <c r="L450" s="205"/>
      <c r="M450" s="205"/>
      <c r="N450" s="205"/>
      <c r="R450" s="168">
        <v>5000</v>
      </c>
    </row>
    <row r="451" spans="1:18" x14ac:dyDescent="0.2">
      <c r="A451" s="194">
        <v>38.299999999999997</v>
      </c>
      <c r="B451" s="168" t="s">
        <v>335</v>
      </c>
      <c r="C451" s="189" t="s">
        <v>22</v>
      </c>
      <c r="D451" s="279">
        <v>0</v>
      </c>
      <c r="E451" s="76"/>
      <c r="F451" s="76"/>
      <c r="G451" s="76"/>
      <c r="H451" s="76"/>
      <c r="I451" s="279">
        <v>150000</v>
      </c>
      <c r="J451" s="205"/>
      <c r="K451" s="205"/>
      <c r="L451" s="205"/>
      <c r="M451" s="205"/>
      <c r="N451" s="205"/>
      <c r="R451" s="168">
        <v>40000</v>
      </c>
    </row>
    <row r="452" spans="1:18" x14ac:dyDescent="0.2">
      <c r="A452" s="194">
        <v>38.4</v>
      </c>
      <c r="B452" s="168" t="s">
        <v>1744</v>
      </c>
      <c r="C452" s="189" t="s">
        <v>22</v>
      </c>
      <c r="D452" s="331">
        <v>50000</v>
      </c>
      <c r="E452" s="76"/>
      <c r="F452" s="76"/>
      <c r="G452" s="76"/>
      <c r="H452" s="76"/>
      <c r="I452" s="205"/>
      <c r="J452" s="205"/>
      <c r="K452" s="205"/>
      <c r="L452" s="205"/>
      <c r="M452" s="205"/>
      <c r="N452" s="205"/>
      <c r="R452" s="168">
        <v>5000</v>
      </c>
    </row>
    <row r="453" spans="1:18" x14ac:dyDescent="0.2">
      <c r="A453" s="208"/>
      <c r="B453" s="186" t="s">
        <v>9</v>
      </c>
      <c r="D453" s="333">
        <f>SUM(D449:D452)</f>
        <v>258000</v>
      </c>
      <c r="E453" s="179"/>
      <c r="F453" s="179" t="s">
        <v>27</v>
      </c>
      <c r="G453" s="179">
        <f t="shared" ref="G453:N453" si="12">SUM(G449:G449)</f>
        <v>0</v>
      </c>
      <c r="H453" s="179">
        <f t="shared" si="12"/>
        <v>0</v>
      </c>
      <c r="I453" s="227">
        <f>SUM(I449:I452)</f>
        <v>150000</v>
      </c>
      <c r="J453" s="227">
        <f t="shared" si="12"/>
        <v>0</v>
      </c>
      <c r="K453" s="227">
        <f t="shared" si="12"/>
        <v>0</v>
      </c>
      <c r="L453" s="227">
        <f>SUM(L449:L452)</f>
        <v>0</v>
      </c>
      <c r="M453" s="227">
        <f t="shared" si="12"/>
        <v>0</v>
      </c>
      <c r="N453" s="414">
        <f t="shared" si="12"/>
        <v>0</v>
      </c>
      <c r="P453" s="178" t="e">
        <f>SUM(#REF!)</f>
        <v>#REF!</v>
      </c>
      <c r="Q453" s="188" t="e">
        <f>SUM(#REF!)</f>
        <v>#REF!</v>
      </c>
    </row>
    <row r="454" spans="1:18" x14ac:dyDescent="0.2">
      <c r="A454" s="208"/>
      <c r="B454" s="75"/>
      <c r="D454" s="205"/>
      <c r="E454" s="76"/>
      <c r="F454" s="76"/>
      <c r="G454" s="76"/>
      <c r="H454" s="76"/>
      <c r="I454" s="205"/>
      <c r="J454" s="205"/>
      <c r="K454" s="205"/>
      <c r="L454" s="205"/>
      <c r="M454" s="205"/>
      <c r="N454" s="205"/>
    </row>
    <row r="455" spans="1:18" ht="15.75" x14ac:dyDescent="0.25">
      <c r="A455" s="210">
        <v>39</v>
      </c>
      <c r="B455" s="177" t="s">
        <v>928</v>
      </c>
      <c r="D455" s="205"/>
      <c r="E455" s="76"/>
      <c r="F455" s="75"/>
      <c r="G455" s="76"/>
      <c r="H455" s="76"/>
      <c r="I455" s="186"/>
      <c r="J455" s="186"/>
      <c r="K455" s="186"/>
      <c r="L455" s="186"/>
      <c r="M455" s="186"/>
      <c r="N455" s="186"/>
    </row>
    <row r="456" spans="1:18" ht="15.75" x14ac:dyDescent="0.25">
      <c r="A456" s="194"/>
      <c r="B456" s="177" t="s">
        <v>17</v>
      </c>
      <c r="D456" s="205"/>
      <c r="E456" s="76"/>
      <c r="F456" s="76"/>
      <c r="G456" s="76"/>
      <c r="H456" s="76"/>
      <c r="I456" s="205" t="s">
        <v>27</v>
      </c>
      <c r="J456" s="205"/>
      <c r="K456" s="205"/>
      <c r="L456" s="205"/>
      <c r="M456" s="205"/>
      <c r="N456" s="205"/>
    </row>
    <row r="457" spans="1:18" x14ac:dyDescent="0.2">
      <c r="A457" s="194">
        <v>39.1</v>
      </c>
      <c r="B457" s="75" t="s">
        <v>631</v>
      </c>
      <c r="C457" s="172" t="s">
        <v>529</v>
      </c>
      <c r="D457" s="205">
        <v>0</v>
      </c>
      <c r="E457" s="76"/>
      <c r="F457" s="76"/>
      <c r="G457" s="76"/>
      <c r="H457" s="76"/>
      <c r="I457" s="205">
        <v>15170</v>
      </c>
      <c r="J457" s="205"/>
      <c r="K457" s="205"/>
      <c r="L457" s="205"/>
      <c r="M457" s="205"/>
      <c r="N457" s="205"/>
    </row>
    <row r="458" spans="1:18" x14ac:dyDescent="0.2">
      <c r="A458" s="194">
        <v>39.200000000000003</v>
      </c>
      <c r="B458" s="186" t="s">
        <v>1394</v>
      </c>
      <c r="C458" s="172" t="s">
        <v>1393</v>
      </c>
      <c r="D458" s="279">
        <v>4850</v>
      </c>
      <c r="E458" s="76"/>
      <c r="F458" s="76"/>
      <c r="G458" s="76">
        <v>0</v>
      </c>
      <c r="H458" s="76"/>
      <c r="I458" s="205">
        <v>0</v>
      </c>
      <c r="J458" s="205"/>
      <c r="K458" s="205"/>
      <c r="L458" s="205">
        <v>0</v>
      </c>
      <c r="M458" s="205"/>
      <c r="N458" s="205"/>
    </row>
    <row r="459" spans="1:18" s="345" customFormat="1" x14ac:dyDescent="0.2">
      <c r="A459" s="194">
        <v>39.299999999999997</v>
      </c>
      <c r="B459" s="186" t="s">
        <v>1745</v>
      </c>
      <c r="C459" s="172" t="s">
        <v>1393</v>
      </c>
      <c r="D459" s="205">
        <v>27970</v>
      </c>
      <c r="E459" s="76"/>
      <c r="F459" s="76"/>
      <c r="G459" s="76"/>
      <c r="H459" s="76"/>
      <c r="I459" s="205">
        <v>28000</v>
      </c>
      <c r="J459" s="205"/>
      <c r="K459" s="205"/>
      <c r="L459" s="205">
        <v>28100</v>
      </c>
      <c r="M459" s="205"/>
      <c r="N459" s="205"/>
      <c r="O459" s="344"/>
      <c r="P459" s="342"/>
    </row>
    <row r="460" spans="1:18" x14ac:dyDescent="0.2">
      <c r="A460" s="194">
        <v>39.4</v>
      </c>
      <c r="B460" s="186" t="s">
        <v>1746</v>
      </c>
      <c r="C460" s="172" t="s">
        <v>529</v>
      </c>
      <c r="D460" s="279"/>
      <c r="E460" s="76"/>
      <c r="F460" s="76"/>
      <c r="G460" s="76"/>
      <c r="H460" s="76"/>
      <c r="I460" s="205">
        <v>9300</v>
      </c>
      <c r="J460" s="205"/>
      <c r="K460" s="205"/>
      <c r="L460" s="205"/>
      <c r="M460" s="205"/>
      <c r="N460" s="205"/>
    </row>
    <row r="461" spans="1:18" ht="15.75" x14ac:dyDescent="0.25">
      <c r="A461" s="194">
        <v>39.5</v>
      </c>
      <c r="B461" s="186" t="s">
        <v>1747</v>
      </c>
      <c r="C461" s="172" t="s">
        <v>529</v>
      </c>
      <c r="D461" s="425">
        <v>0</v>
      </c>
      <c r="E461" s="76"/>
      <c r="F461" s="76"/>
      <c r="G461" s="76"/>
      <c r="H461" s="76"/>
      <c r="I461" s="205"/>
      <c r="J461" s="205"/>
      <c r="K461" s="205"/>
      <c r="L461" s="205"/>
      <c r="M461" s="205"/>
      <c r="N461" s="205"/>
    </row>
    <row r="462" spans="1:18" x14ac:dyDescent="0.2">
      <c r="A462" s="208"/>
      <c r="B462" s="186" t="s">
        <v>9</v>
      </c>
      <c r="D462" s="333">
        <f>SUM(D457:D461)</f>
        <v>32820</v>
      </c>
      <c r="E462" s="179">
        <f>SUM(E458:E458)</f>
        <v>0</v>
      </c>
      <c r="F462" s="179">
        <f>SUM(F458:F458)</f>
        <v>0</v>
      </c>
      <c r="G462" s="179">
        <f>SUM(G458:G458)</f>
        <v>0</v>
      </c>
      <c r="H462" s="179">
        <f>SUM(H458:H458)</f>
        <v>0</v>
      </c>
      <c r="I462" s="227">
        <f>SUM(I457:I461)</f>
        <v>52470</v>
      </c>
      <c r="J462" s="227" t="s">
        <v>41</v>
      </c>
      <c r="K462" s="227">
        <f>SUM(K457:K458)</f>
        <v>0</v>
      </c>
      <c r="L462" s="227">
        <f>SUM(L457:L461)</f>
        <v>28100</v>
      </c>
      <c r="M462" s="227">
        <f>SUM(M457:M458)</f>
        <v>0</v>
      </c>
      <c r="N462" s="227">
        <f>SUM(N457:N458)</f>
        <v>0</v>
      </c>
      <c r="P462" s="178" t="e">
        <f>SUM(#REF!)</f>
        <v>#REF!</v>
      </c>
      <c r="Q462" s="188" t="e">
        <f>SUM(#REF!)</f>
        <v>#REF!</v>
      </c>
    </row>
    <row r="463" spans="1:18" x14ac:dyDescent="0.2">
      <c r="A463" s="208"/>
      <c r="B463" s="186"/>
      <c r="D463" s="205"/>
      <c r="E463" s="76"/>
      <c r="F463" s="76"/>
      <c r="G463" s="76"/>
      <c r="H463" s="76"/>
      <c r="I463" s="205"/>
      <c r="J463" s="205"/>
      <c r="K463" s="205"/>
      <c r="L463" s="205"/>
      <c r="M463" s="205"/>
      <c r="N463" s="205"/>
    </row>
    <row r="464" spans="1:18" ht="15.75" x14ac:dyDescent="0.25">
      <c r="A464" s="210">
        <v>40</v>
      </c>
      <c r="B464" s="177" t="s">
        <v>928</v>
      </c>
      <c r="D464" s="205"/>
      <c r="E464" s="76"/>
      <c r="F464" s="75"/>
      <c r="G464" s="76"/>
      <c r="H464" s="76"/>
      <c r="I464" s="186"/>
      <c r="J464" s="186"/>
      <c r="K464" s="186"/>
      <c r="L464" s="186"/>
      <c r="M464" s="186"/>
      <c r="N464" s="186"/>
    </row>
    <row r="465" spans="1:17" ht="15.75" x14ac:dyDescent="0.25">
      <c r="A465" s="194"/>
      <c r="B465" s="177" t="s">
        <v>18</v>
      </c>
      <c r="D465" s="205"/>
      <c r="E465" s="76"/>
      <c r="F465" s="75"/>
      <c r="G465" s="76"/>
      <c r="H465" s="76"/>
      <c r="I465" s="186"/>
      <c r="J465" s="186"/>
      <c r="K465" s="186"/>
      <c r="L465" s="186"/>
      <c r="M465" s="186"/>
      <c r="N465" s="186"/>
    </row>
    <row r="466" spans="1:17" x14ac:dyDescent="0.2">
      <c r="A466" s="194">
        <v>40.1</v>
      </c>
      <c r="B466" s="75" t="s">
        <v>631</v>
      </c>
      <c r="C466" s="172" t="s">
        <v>1393</v>
      </c>
      <c r="D466" s="205"/>
      <c r="E466" s="76"/>
      <c r="G466" s="76"/>
      <c r="H466" s="76"/>
      <c r="I466" s="186">
        <v>6100</v>
      </c>
      <c r="J466" s="186"/>
      <c r="K466" s="186"/>
      <c r="L466" s="186"/>
      <c r="M466" s="186"/>
      <c r="N466" s="186"/>
    </row>
    <row r="467" spans="1:17" x14ac:dyDescent="0.2">
      <c r="A467" s="194">
        <v>40.200000000000003</v>
      </c>
      <c r="B467" s="75" t="s">
        <v>1702</v>
      </c>
      <c r="C467" s="172" t="s">
        <v>1185</v>
      </c>
      <c r="D467" s="205">
        <v>0</v>
      </c>
      <c r="E467" s="76"/>
      <c r="F467" s="76"/>
      <c r="G467" s="76"/>
      <c r="H467" s="76"/>
      <c r="I467" s="205"/>
      <c r="J467" s="205"/>
      <c r="K467" s="205"/>
      <c r="L467" s="205"/>
      <c r="M467" s="205"/>
      <c r="N467" s="205"/>
    </row>
    <row r="468" spans="1:17" x14ac:dyDescent="0.2">
      <c r="A468" s="194">
        <v>40.299999999999997</v>
      </c>
      <c r="B468" s="75" t="s">
        <v>1748</v>
      </c>
      <c r="C468" s="172" t="s">
        <v>1185</v>
      </c>
      <c r="D468" s="205">
        <v>10250</v>
      </c>
      <c r="E468" s="76"/>
      <c r="F468" s="76"/>
      <c r="G468" s="76"/>
      <c r="H468" s="76"/>
      <c r="I468" s="205"/>
      <c r="J468" s="205"/>
      <c r="K468" s="205"/>
      <c r="L468" s="205"/>
      <c r="M468" s="205"/>
      <c r="N468" s="205"/>
    </row>
    <row r="469" spans="1:17" x14ac:dyDescent="0.2">
      <c r="A469" s="194">
        <v>40.4</v>
      </c>
      <c r="B469" s="75" t="s">
        <v>1749</v>
      </c>
      <c r="C469" s="172" t="s">
        <v>1185</v>
      </c>
      <c r="D469" s="205">
        <v>850</v>
      </c>
      <c r="E469" s="76"/>
      <c r="F469" s="76"/>
      <c r="G469" s="76"/>
      <c r="H469" s="76"/>
      <c r="I469" s="205"/>
      <c r="J469" s="205"/>
      <c r="K469" s="205"/>
      <c r="L469" s="205"/>
      <c r="M469" s="205"/>
      <c r="N469" s="205"/>
    </row>
    <row r="470" spans="1:17" x14ac:dyDescent="0.2">
      <c r="A470" s="194">
        <v>40.5</v>
      </c>
      <c r="B470" s="186" t="s">
        <v>1750</v>
      </c>
      <c r="C470" s="172" t="s">
        <v>1185</v>
      </c>
      <c r="D470" s="226">
        <v>2950</v>
      </c>
      <c r="E470" s="76"/>
      <c r="F470" s="76"/>
      <c r="G470" s="76"/>
      <c r="H470" s="76"/>
      <c r="I470" s="205"/>
      <c r="J470" s="205"/>
      <c r="K470" s="205"/>
      <c r="L470" s="205" t="s">
        <v>27</v>
      </c>
      <c r="M470" s="205"/>
      <c r="N470" s="226"/>
    </row>
    <row r="471" spans="1:17" x14ac:dyDescent="0.2">
      <c r="A471" s="208"/>
      <c r="B471" s="186" t="s">
        <v>9</v>
      </c>
      <c r="D471" s="205">
        <f>SUM(D466:D470)</f>
        <v>14050</v>
      </c>
      <c r="E471" s="179"/>
      <c r="F471" s="179" t="s">
        <v>27</v>
      </c>
      <c r="G471" s="179">
        <f>SUM(G466:G470)</f>
        <v>0</v>
      </c>
      <c r="H471" s="179"/>
      <c r="I471" s="227">
        <f>SUM(I466:I470)</f>
        <v>6100</v>
      </c>
      <c r="J471" s="227" t="s">
        <v>27</v>
      </c>
      <c r="K471" s="227">
        <f>SUM(K466:K470)</f>
        <v>0</v>
      </c>
      <c r="L471" s="227">
        <f>SUM(L466:L470)</f>
        <v>0</v>
      </c>
      <c r="M471" s="227" t="s">
        <v>27</v>
      </c>
      <c r="N471" s="205">
        <f>SUM(N466:N470)</f>
        <v>0</v>
      </c>
      <c r="P471" s="178">
        <f>SUM(P466:P470)</f>
        <v>0</v>
      </c>
      <c r="Q471" s="188">
        <f>SUM(Q466:Q470)</f>
        <v>0</v>
      </c>
    </row>
    <row r="472" spans="1:17" x14ac:dyDescent="0.2">
      <c r="A472" s="208"/>
      <c r="B472" s="186"/>
      <c r="D472" s="205"/>
      <c r="E472" s="76"/>
      <c r="F472" s="76"/>
      <c r="G472" s="76"/>
      <c r="H472" s="76"/>
      <c r="I472" s="205"/>
      <c r="J472" s="205"/>
      <c r="K472" s="205"/>
      <c r="L472" s="205"/>
      <c r="M472" s="205"/>
      <c r="N472" s="205"/>
    </row>
    <row r="473" spans="1:17" ht="15.75" x14ac:dyDescent="0.25">
      <c r="A473" s="210">
        <v>41</v>
      </c>
      <c r="B473" s="177" t="s">
        <v>928</v>
      </c>
      <c r="D473" s="205"/>
      <c r="E473" s="76"/>
      <c r="F473" s="76"/>
      <c r="G473" s="76"/>
      <c r="H473" s="76"/>
      <c r="I473" s="205"/>
      <c r="J473" s="205"/>
      <c r="K473" s="205"/>
      <c r="L473" s="205"/>
      <c r="M473" s="205"/>
      <c r="N473" s="205"/>
    </row>
    <row r="474" spans="1:17" ht="15.75" x14ac:dyDescent="0.25">
      <c r="A474" s="194"/>
      <c r="B474" s="177" t="s">
        <v>21</v>
      </c>
      <c r="D474" s="205"/>
      <c r="E474" s="76"/>
      <c r="F474" s="76"/>
      <c r="G474" s="76"/>
      <c r="H474" s="76"/>
      <c r="I474" s="205"/>
      <c r="J474" s="205"/>
      <c r="K474" s="205"/>
      <c r="L474" s="205"/>
      <c r="M474" s="205"/>
      <c r="N474" s="205"/>
    </row>
    <row r="475" spans="1:17" x14ac:dyDescent="0.2">
      <c r="A475" s="194">
        <v>41.1</v>
      </c>
      <c r="B475" s="75" t="s">
        <v>1397</v>
      </c>
      <c r="C475" s="240" t="s">
        <v>1536</v>
      </c>
      <c r="D475" s="205">
        <v>7450</v>
      </c>
      <c r="F475" s="76"/>
      <c r="G475" s="76"/>
      <c r="H475" s="76"/>
      <c r="I475" s="205"/>
      <c r="J475" s="205"/>
      <c r="K475" s="205"/>
      <c r="L475" s="205"/>
      <c r="M475" s="205"/>
      <c r="N475" s="205"/>
    </row>
    <row r="476" spans="1:17" x14ac:dyDescent="0.2">
      <c r="A476" s="194">
        <v>41.2</v>
      </c>
      <c r="B476" s="186" t="s">
        <v>1398</v>
      </c>
      <c r="C476" s="189"/>
      <c r="D476" s="279"/>
      <c r="E476" s="205"/>
      <c r="F476" s="76"/>
      <c r="G476" s="76"/>
      <c r="H476" s="76"/>
      <c r="I476" s="205"/>
      <c r="J476" s="205"/>
      <c r="K476" s="205"/>
      <c r="L476" s="205">
        <v>6100</v>
      </c>
      <c r="M476" s="205"/>
      <c r="N476" s="205"/>
    </row>
    <row r="477" spans="1:17" x14ac:dyDescent="0.2">
      <c r="A477" s="194">
        <v>41.3</v>
      </c>
      <c r="B477" s="186" t="s">
        <v>1751</v>
      </c>
      <c r="C477" s="276" t="s">
        <v>1536</v>
      </c>
      <c r="D477" s="279"/>
      <c r="E477" s="205"/>
      <c r="F477" s="76"/>
      <c r="G477" s="76"/>
      <c r="H477" s="76"/>
      <c r="I477" s="205">
        <v>4900</v>
      </c>
      <c r="J477" s="205"/>
      <c r="K477" s="205"/>
      <c r="L477" s="205"/>
      <c r="M477" s="205"/>
      <c r="N477" s="205"/>
      <c r="O477" s="75"/>
    </row>
    <row r="478" spans="1:17" x14ac:dyDescent="0.2">
      <c r="A478" s="194"/>
      <c r="B478" s="186" t="s">
        <v>9</v>
      </c>
      <c r="C478" s="189"/>
      <c r="D478" s="333">
        <f>SUM(D475:D475)</f>
        <v>7450</v>
      </c>
      <c r="E478" s="179"/>
      <c r="F478" s="179" t="s">
        <v>27</v>
      </c>
      <c r="G478" s="179">
        <f>SUM(G475:G475)</f>
        <v>0</v>
      </c>
      <c r="H478" s="179"/>
      <c r="I478" s="227">
        <f>SUM(I475:I477)</f>
        <v>4900</v>
      </c>
      <c r="J478" s="227"/>
      <c r="K478" s="227"/>
      <c r="L478" s="227">
        <f t="shared" ref="L478" si="13">SUM(L475:L477)</f>
        <v>6100</v>
      </c>
      <c r="M478" s="227" t="s">
        <v>27</v>
      </c>
      <c r="N478" s="227"/>
      <c r="O478" s="75"/>
      <c r="P478" s="178">
        <f>SUM(P474:P476)</f>
        <v>0</v>
      </c>
      <c r="Q478" s="188">
        <f>SUM(Q474:Q476)</f>
        <v>0</v>
      </c>
    </row>
    <row r="479" spans="1:17" x14ac:dyDescent="0.2">
      <c r="A479" s="194"/>
      <c r="B479" s="186"/>
      <c r="D479" s="205"/>
      <c r="E479" s="205"/>
      <c r="F479" s="76"/>
      <c r="G479" s="76"/>
      <c r="H479" s="76"/>
      <c r="I479" s="205"/>
      <c r="J479" s="205"/>
      <c r="K479" s="205"/>
      <c r="L479" s="205"/>
      <c r="M479" s="205"/>
      <c r="N479" s="205"/>
    </row>
    <row r="480" spans="1:17" ht="15.75" x14ac:dyDescent="0.25">
      <c r="A480" s="297">
        <v>42</v>
      </c>
      <c r="B480" s="177" t="s">
        <v>928</v>
      </c>
      <c r="C480" s="170"/>
      <c r="D480" s="403"/>
      <c r="E480" s="171"/>
      <c r="F480" s="167"/>
      <c r="G480" s="171"/>
      <c r="H480" s="171"/>
      <c r="I480" s="411"/>
      <c r="J480" s="411"/>
      <c r="K480" s="411"/>
      <c r="L480" s="411"/>
      <c r="M480" s="411"/>
      <c r="N480" s="411"/>
    </row>
    <row r="481" spans="1:17" ht="15.75" x14ac:dyDescent="0.25">
      <c r="A481" s="208"/>
      <c r="B481" s="177" t="s">
        <v>20</v>
      </c>
      <c r="D481" s="205"/>
      <c r="E481" s="76"/>
      <c r="F481" s="76"/>
      <c r="G481" s="76"/>
      <c r="H481" s="76"/>
      <c r="I481" s="205"/>
      <c r="J481" s="205"/>
      <c r="K481" s="205"/>
      <c r="L481" s="205"/>
      <c r="M481" s="205"/>
      <c r="N481" s="205"/>
    </row>
    <row r="482" spans="1:17" x14ac:dyDescent="0.2">
      <c r="A482" s="194">
        <v>42.1</v>
      </c>
      <c r="B482" s="186" t="s">
        <v>1399</v>
      </c>
      <c r="C482" s="172" t="s">
        <v>1536</v>
      </c>
      <c r="D482" s="205">
        <v>4850</v>
      </c>
      <c r="F482" s="76"/>
      <c r="G482" s="76"/>
      <c r="H482" s="76"/>
      <c r="I482" s="205"/>
      <c r="J482" s="205"/>
      <c r="K482" s="205"/>
      <c r="L482" s="205"/>
      <c r="N482" s="205"/>
    </row>
    <row r="483" spans="1:17" x14ac:dyDescent="0.2">
      <c r="A483" s="194">
        <v>42.2</v>
      </c>
      <c r="B483" s="75" t="s">
        <v>1400</v>
      </c>
      <c r="C483" s="172" t="s">
        <v>1536</v>
      </c>
      <c r="D483" s="205"/>
      <c r="E483" s="205"/>
      <c r="F483" s="76"/>
      <c r="G483" s="76"/>
      <c r="H483" s="76"/>
      <c r="I483" s="205"/>
      <c r="J483" s="205"/>
      <c r="K483" s="205"/>
      <c r="L483" s="205"/>
      <c r="M483" s="205"/>
      <c r="N483" s="205"/>
    </row>
    <row r="484" spans="1:17" x14ac:dyDescent="0.2">
      <c r="A484" s="194">
        <v>42.3</v>
      </c>
      <c r="B484" s="186" t="s">
        <v>9</v>
      </c>
      <c r="D484" s="227">
        <f>SUM(D482:D483)</f>
        <v>4850</v>
      </c>
      <c r="E484" s="227"/>
      <c r="F484" s="179"/>
      <c r="G484" s="179">
        <f>SUM(G482:G483)</f>
        <v>0</v>
      </c>
      <c r="H484" s="179"/>
      <c r="I484" s="227">
        <f>SUM(I482:I483)</f>
        <v>0</v>
      </c>
      <c r="J484" s="227" t="s">
        <v>27</v>
      </c>
      <c r="K484" s="227">
        <f>SUM(K482:K483)</f>
        <v>0</v>
      </c>
      <c r="L484" s="227">
        <f>SUM(L482:L483)</f>
        <v>0</v>
      </c>
      <c r="M484" s="227"/>
      <c r="N484" s="227">
        <f>SUM(N482:N483)</f>
        <v>0</v>
      </c>
      <c r="P484" s="178">
        <f>SUM(P482:P483)</f>
        <v>0</v>
      </c>
      <c r="Q484" s="188">
        <f>SUM(Q482:Q483)</f>
        <v>0</v>
      </c>
    </row>
    <row r="485" spans="1:17" x14ac:dyDescent="0.2">
      <c r="A485" s="194"/>
      <c r="B485" s="186"/>
      <c r="D485" s="205"/>
      <c r="E485" s="205"/>
      <c r="F485" s="76"/>
      <c r="G485" s="76"/>
      <c r="H485" s="76"/>
      <c r="I485" s="205"/>
      <c r="J485" s="205"/>
      <c r="K485" s="205"/>
      <c r="L485" s="205"/>
      <c r="M485" s="205"/>
      <c r="N485" s="205"/>
    </row>
    <row r="486" spans="1:17" ht="15.75" x14ac:dyDescent="0.25">
      <c r="A486" s="210">
        <v>43</v>
      </c>
      <c r="B486" s="191" t="s">
        <v>928</v>
      </c>
      <c r="D486" s="205"/>
      <c r="E486" s="205"/>
      <c r="F486" s="76"/>
      <c r="G486" s="76"/>
      <c r="H486" s="76"/>
      <c r="I486" s="205"/>
      <c r="J486" s="205"/>
      <c r="K486" s="205"/>
      <c r="L486" s="205"/>
      <c r="M486" s="205"/>
      <c r="N486" s="205"/>
    </row>
    <row r="487" spans="1:17" ht="15.75" x14ac:dyDescent="0.25">
      <c r="A487" s="194"/>
      <c r="B487" s="191" t="s">
        <v>19</v>
      </c>
      <c r="D487" s="205"/>
      <c r="E487" s="205"/>
      <c r="F487" s="76"/>
      <c r="G487" s="76"/>
      <c r="H487" s="76"/>
      <c r="I487" s="205"/>
      <c r="J487" s="205"/>
      <c r="K487" s="205"/>
      <c r="L487" s="205"/>
      <c r="M487" s="205"/>
      <c r="N487" s="205"/>
    </row>
    <row r="488" spans="1:17" x14ac:dyDescent="0.2">
      <c r="A488" s="194">
        <v>43.1</v>
      </c>
      <c r="B488" s="186" t="s">
        <v>27</v>
      </c>
      <c r="C488" s="172" t="s">
        <v>27</v>
      </c>
      <c r="D488" s="205"/>
      <c r="E488" s="205"/>
      <c r="F488" s="76"/>
      <c r="G488" s="76"/>
      <c r="H488" s="76"/>
      <c r="I488" s="205"/>
      <c r="J488" s="205"/>
      <c r="K488" s="205"/>
      <c r="L488" s="205"/>
      <c r="M488" s="205"/>
      <c r="N488" s="205"/>
    </row>
    <row r="489" spans="1:17" x14ac:dyDescent="0.2">
      <c r="A489" s="208"/>
      <c r="B489" s="186"/>
      <c r="D489" s="205"/>
      <c r="E489" s="205"/>
      <c r="F489" s="76"/>
      <c r="G489" s="76"/>
      <c r="H489" s="76"/>
      <c r="I489" s="205"/>
      <c r="J489" s="205"/>
      <c r="K489" s="205"/>
      <c r="L489" s="205"/>
      <c r="M489" s="205"/>
      <c r="N489" s="226"/>
    </row>
    <row r="490" spans="1:17" x14ac:dyDescent="0.2">
      <c r="A490" s="208"/>
      <c r="B490" s="186" t="s">
        <v>9</v>
      </c>
      <c r="D490" s="227">
        <f>SUM(D488:D488)</f>
        <v>0</v>
      </c>
      <c r="E490" s="179"/>
      <c r="F490" s="179" t="s">
        <v>27</v>
      </c>
      <c r="G490" s="179">
        <f>SUM(G488:G488)</f>
        <v>0</v>
      </c>
      <c r="H490" s="179"/>
      <c r="I490" s="227">
        <f>SUM(I488:I489)</f>
        <v>0</v>
      </c>
      <c r="J490" s="227" t="s">
        <v>27</v>
      </c>
      <c r="K490" s="227">
        <f>SUM(K488:K488)</f>
        <v>0</v>
      </c>
      <c r="L490" s="227">
        <f>SUM(L488:L489)</f>
        <v>0</v>
      </c>
      <c r="M490" s="227" t="s">
        <v>27</v>
      </c>
      <c r="N490" s="205">
        <f>SUM(N488:N489)</f>
        <v>0</v>
      </c>
      <c r="P490" s="178">
        <f>SUM(P488:P489)</f>
        <v>0</v>
      </c>
      <c r="Q490" s="188">
        <f>SUM(Q488:Q489)</f>
        <v>0</v>
      </c>
    </row>
    <row r="491" spans="1:17" x14ac:dyDescent="0.2">
      <c r="A491" s="208"/>
      <c r="B491" s="186"/>
      <c r="D491" s="205"/>
      <c r="E491" s="205"/>
      <c r="F491" s="76"/>
      <c r="G491" s="76"/>
      <c r="H491" s="76"/>
      <c r="I491" s="205"/>
      <c r="J491" s="205"/>
      <c r="K491" s="205"/>
      <c r="L491" s="205"/>
      <c r="M491" s="205"/>
      <c r="N491" s="205"/>
    </row>
    <row r="492" spans="1:17" ht="15.75" x14ac:dyDescent="0.25">
      <c r="A492" s="210">
        <v>44</v>
      </c>
      <c r="B492" s="177" t="s">
        <v>928</v>
      </c>
      <c r="D492" s="205"/>
      <c r="E492" s="205"/>
      <c r="F492" s="76"/>
      <c r="G492" s="76"/>
      <c r="H492" s="76"/>
      <c r="I492" s="205"/>
      <c r="J492" s="205"/>
      <c r="K492" s="205"/>
      <c r="L492" s="205"/>
      <c r="M492" s="205"/>
      <c r="N492" s="205"/>
    </row>
    <row r="493" spans="1:17" ht="15.75" x14ac:dyDescent="0.25">
      <c r="A493" s="208"/>
      <c r="B493" s="191" t="s">
        <v>29</v>
      </c>
      <c r="D493" s="205"/>
      <c r="E493" s="205"/>
      <c r="F493" s="76"/>
      <c r="G493" s="76"/>
      <c r="H493" s="76"/>
      <c r="I493" s="205"/>
      <c r="J493" s="205"/>
      <c r="K493" s="205"/>
      <c r="L493" s="205"/>
      <c r="M493" s="205"/>
      <c r="N493" s="205"/>
    </row>
    <row r="494" spans="1:17" x14ac:dyDescent="0.2">
      <c r="A494" s="208">
        <v>44.1</v>
      </c>
      <c r="B494" s="75" t="s">
        <v>1401</v>
      </c>
      <c r="C494" s="172" t="s">
        <v>1536</v>
      </c>
      <c r="D494" s="205">
        <v>0</v>
      </c>
      <c r="E494" s="205"/>
      <c r="F494" s="76"/>
      <c r="G494" s="76"/>
      <c r="H494" s="76"/>
      <c r="I494" s="205">
        <v>9100</v>
      </c>
      <c r="J494" s="205"/>
      <c r="K494" s="205"/>
      <c r="L494" s="205"/>
      <c r="M494" s="205"/>
      <c r="N494" s="205"/>
    </row>
    <row r="495" spans="1:17" x14ac:dyDescent="0.2">
      <c r="A495" s="208">
        <v>44.2</v>
      </c>
      <c r="B495" s="186" t="s">
        <v>1399</v>
      </c>
      <c r="C495" s="172" t="s">
        <v>1536</v>
      </c>
      <c r="D495" s="205">
        <v>4850</v>
      </c>
      <c r="E495" s="76"/>
      <c r="F495" s="76"/>
      <c r="G495" s="76"/>
      <c r="H495" s="76"/>
      <c r="I495" s="205"/>
      <c r="J495" s="205"/>
      <c r="K495" s="205"/>
      <c r="L495" s="205"/>
      <c r="M495" s="205"/>
      <c r="N495" s="205"/>
    </row>
    <row r="496" spans="1:17" x14ac:dyDescent="0.2">
      <c r="A496" s="208"/>
      <c r="B496" s="186"/>
      <c r="D496" s="226"/>
      <c r="E496" s="76"/>
      <c r="F496" s="76"/>
      <c r="G496" s="76"/>
      <c r="H496" s="76"/>
      <c r="I496" s="205"/>
      <c r="J496" s="205"/>
      <c r="K496" s="205"/>
      <c r="L496" s="205"/>
      <c r="M496" s="205"/>
      <c r="N496" s="226"/>
    </row>
    <row r="497" spans="1:17" x14ac:dyDescent="0.2">
      <c r="A497" s="208"/>
      <c r="B497" s="186" t="s">
        <v>9</v>
      </c>
      <c r="D497" s="205">
        <f>SUM(D494:D496)</f>
        <v>4850</v>
      </c>
      <c r="E497" s="179"/>
      <c r="F497" s="179">
        <f t="shared" ref="F497:N497" si="14">SUM(F495:F495)</f>
        <v>0</v>
      </c>
      <c r="G497" s="179">
        <f t="shared" si="14"/>
        <v>0</v>
      </c>
      <c r="H497" s="179"/>
      <c r="I497" s="227">
        <f>SUM(I494:I496)</f>
        <v>9100</v>
      </c>
      <c r="J497" s="227" t="s">
        <v>27</v>
      </c>
      <c r="K497" s="227">
        <f>SUM(K494:K495)</f>
        <v>0</v>
      </c>
      <c r="L497" s="227">
        <f>SUM(L494:L496)</f>
        <v>0</v>
      </c>
      <c r="M497" s="227">
        <f t="shared" si="14"/>
        <v>0</v>
      </c>
      <c r="N497" s="205">
        <f t="shared" si="14"/>
        <v>0</v>
      </c>
      <c r="P497" s="178">
        <f>SUM(P494:P496)</f>
        <v>0</v>
      </c>
      <c r="Q497" s="188">
        <f>SUM(Q494:Q496)</f>
        <v>0</v>
      </c>
    </row>
    <row r="498" spans="1:17" x14ac:dyDescent="0.2">
      <c r="A498" s="208"/>
      <c r="B498" s="75"/>
      <c r="D498" s="205">
        <f>D497+D490+G497+G490+G484+D471+D478+G478+G471+G462+D462+D453+G453+G445+D445+D439+G439+G429+D429+D419+G419+G408+D408+D385+G385+D370+G370+G352+D352+D345+G345+G338+D338+D331+G331+G321+D321+D303+G303++G283+D283+D254+G254+G239+D239+D209+G209+G204+D204+D130+G130+D484+D243+D398+G398+D392+G392</f>
        <v>55549890</v>
      </c>
      <c r="E498" s="76"/>
      <c r="F498" s="76"/>
      <c r="G498" s="76"/>
      <c r="H498" s="76"/>
      <c r="I498" s="205">
        <f>I130+K130+I204+K204+I209+K209+I239+K239+I243+K243+I254+K254+I283+K283+I303+K303+I321+K321+I331+K331+I338+K338+I345+K345+I352+K352+I370+K370+I385+K385++I408+K408+I419+K419+I429+K429+I439+K439+I445+K445+I453+K453+I462+K462+I471+K471+I478+K478+I490+K490+I497+K497+I484+K484+K392+K398+I398+I392</f>
        <v>80996810</v>
      </c>
      <c r="J498" s="205"/>
      <c r="K498" s="205"/>
      <c r="L498" s="205">
        <f>L130+N130+L204+N204+L209+N209+L239+N239+L243+N243+L254+N254+L283+N283+L303+N303+L321+N321+L331+N331+L338+N338+L345+N345+L352+N352+L370+N370+L385+N385+L408+N408+L419+N419+L429+N429+L439+N439+L445+N445+L453+N453+L462+N462+L471+N471+L478+N478+L490+N490+L497+N497+L484+N484</f>
        <v>42779330</v>
      </c>
      <c r="M498" s="205"/>
      <c r="N498" s="205"/>
    </row>
    <row r="499" spans="1:17" x14ac:dyDescent="0.2">
      <c r="B499" s="75"/>
      <c r="E499" s="76"/>
      <c r="F499" s="75"/>
      <c r="G499" s="76"/>
      <c r="H499" s="76"/>
      <c r="I499" s="205" t="s">
        <v>27</v>
      </c>
      <c r="J499" s="186"/>
      <c r="K499" s="186"/>
      <c r="L499" s="186"/>
      <c r="M499" s="186"/>
    </row>
    <row r="500" spans="1:17" x14ac:dyDescent="0.2">
      <c r="B500" s="75"/>
      <c r="I500" s="205"/>
    </row>
    <row r="501" spans="1:17" ht="15.75" x14ac:dyDescent="0.25">
      <c r="A501" s="298">
        <v>45</v>
      </c>
      <c r="B501" s="191" t="s">
        <v>929</v>
      </c>
      <c r="C501" s="240"/>
    </row>
    <row r="502" spans="1:17" x14ac:dyDescent="0.2">
      <c r="A502" s="228">
        <v>45.1</v>
      </c>
      <c r="B502" s="186"/>
      <c r="C502" s="240"/>
      <c r="I502" s="418"/>
      <c r="J502" s="293" t="s">
        <v>27</v>
      </c>
      <c r="K502" s="213" t="s">
        <v>27</v>
      </c>
      <c r="L502" s="213"/>
      <c r="M502" s="293" t="s">
        <v>27</v>
      </c>
      <c r="N502" s="213" t="s">
        <v>27</v>
      </c>
    </row>
    <row r="503" spans="1:17" x14ac:dyDescent="0.2">
      <c r="B503" s="186"/>
      <c r="C503" s="240"/>
      <c r="I503" s="418"/>
      <c r="K503" s="213"/>
      <c r="L503" s="213"/>
      <c r="N503" s="213"/>
    </row>
    <row r="504" spans="1:17" x14ac:dyDescent="0.2">
      <c r="A504" s="208"/>
      <c r="B504" s="186" t="s">
        <v>9</v>
      </c>
      <c r="C504" s="240"/>
      <c r="D504" s="333">
        <f>SUM(D502:D503)</f>
        <v>0</v>
      </c>
      <c r="E504" s="179"/>
      <c r="F504" s="179">
        <f t="shared" ref="F504:N504" si="15">SUM(F502:F502)</f>
        <v>0</v>
      </c>
      <c r="G504" s="179">
        <f>SUM(G502:G503)</f>
        <v>0</v>
      </c>
      <c r="H504" s="179"/>
      <c r="I504" s="227">
        <f t="shared" si="15"/>
        <v>0</v>
      </c>
      <c r="J504" s="227">
        <f t="shared" si="15"/>
        <v>0</v>
      </c>
      <c r="K504" s="227">
        <f t="shared" si="15"/>
        <v>0</v>
      </c>
      <c r="L504" s="227">
        <f t="shared" si="15"/>
        <v>0</v>
      </c>
      <c r="M504" s="227">
        <f t="shared" si="15"/>
        <v>0</v>
      </c>
      <c r="N504" s="414">
        <f t="shared" si="15"/>
        <v>0</v>
      </c>
      <c r="P504" s="178">
        <f>SUM(P502:P502)</f>
        <v>0</v>
      </c>
      <c r="Q504" s="188">
        <f>SUM(Q502:Q502)</f>
        <v>0</v>
      </c>
    </row>
    <row r="505" spans="1:17" x14ac:dyDescent="0.2">
      <c r="B505" s="186"/>
      <c r="D505" s="205">
        <f>SUM(D504+G504)</f>
        <v>0</v>
      </c>
      <c r="E505" s="76"/>
      <c r="F505" s="76"/>
      <c r="G505" s="76"/>
      <c r="H505" s="76"/>
      <c r="I505" s="205"/>
      <c r="J505" s="205"/>
      <c r="K505" s="205"/>
      <c r="L505" s="205"/>
      <c r="M505" s="205"/>
      <c r="N505" s="205"/>
    </row>
    <row r="506" spans="1:17" x14ac:dyDescent="0.2">
      <c r="B506" s="75"/>
    </row>
    <row r="507" spans="1:17" ht="15.75" x14ac:dyDescent="0.25">
      <c r="A507" s="210">
        <v>46</v>
      </c>
      <c r="B507" s="177" t="s">
        <v>930</v>
      </c>
      <c r="D507" s="205"/>
      <c r="E507" s="76"/>
      <c r="F507" s="75"/>
      <c r="G507" s="76"/>
      <c r="H507" s="76"/>
      <c r="I507" s="186"/>
      <c r="J507" s="186"/>
      <c r="K507" s="186"/>
      <c r="L507" s="186"/>
      <c r="M507" s="186"/>
      <c r="N507" s="186"/>
    </row>
    <row r="508" spans="1:17" x14ac:dyDescent="0.2">
      <c r="A508" s="208">
        <v>46.1</v>
      </c>
      <c r="B508" s="75" t="s">
        <v>538</v>
      </c>
      <c r="C508" s="172" t="s">
        <v>1872</v>
      </c>
      <c r="D508" s="205">
        <v>1500000</v>
      </c>
      <c r="E508" s="76"/>
      <c r="F508" s="76"/>
      <c r="G508" s="76"/>
      <c r="H508" s="76"/>
      <c r="I508" s="205">
        <v>1500000</v>
      </c>
      <c r="J508" s="205"/>
      <c r="K508" s="205"/>
      <c r="L508" s="205">
        <v>2500000</v>
      </c>
      <c r="M508" s="205"/>
      <c r="N508" s="205"/>
    </row>
    <row r="509" spans="1:17" x14ac:dyDescent="0.2">
      <c r="A509" s="208">
        <v>46.2</v>
      </c>
      <c r="B509" s="186" t="s">
        <v>1583</v>
      </c>
      <c r="C509" s="172" t="s">
        <v>22</v>
      </c>
      <c r="D509" s="205">
        <v>0</v>
      </c>
      <c r="E509" s="76"/>
      <c r="F509" s="230" t="s">
        <v>1300</v>
      </c>
      <c r="G509" s="76">
        <v>7000000</v>
      </c>
      <c r="H509" s="76"/>
      <c r="I509" s="205">
        <v>0</v>
      </c>
      <c r="J509" s="205" t="s">
        <v>1300</v>
      </c>
      <c r="K509" s="205">
        <v>20000000</v>
      </c>
      <c r="L509" s="205">
        <v>0</v>
      </c>
      <c r="M509" s="205" t="s">
        <v>1300</v>
      </c>
      <c r="N509" s="205">
        <v>21000000</v>
      </c>
      <c r="O509" s="250" t="s">
        <v>455</v>
      </c>
    </row>
    <row r="510" spans="1:17" ht="18" customHeight="1" x14ac:dyDescent="0.2">
      <c r="A510" s="208">
        <v>46.3</v>
      </c>
      <c r="B510" s="410" t="s">
        <v>1402</v>
      </c>
      <c r="C510" s="172" t="s">
        <v>1537</v>
      </c>
      <c r="D510" s="205">
        <v>0</v>
      </c>
      <c r="E510" s="76"/>
      <c r="F510" s="76"/>
      <c r="I510" s="205">
        <v>750000</v>
      </c>
      <c r="J510" s="205"/>
      <c r="K510" s="205">
        <v>0</v>
      </c>
      <c r="L510" s="205">
        <v>0</v>
      </c>
      <c r="M510" s="205"/>
      <c r="N510" s="205"/>
      <c r="O510" s="250" t="s">
        <v>456</v>
      </c>
    </row>
    <row r="511" spans="1:17" x14ac:dyDescent="0.2">
      <c r="A511" s="208">
        <v>46.4</v>
      </c>
      <c r="B511" s="186" t="s">
        <v>1403</v>
      </c>
      <c r="C511" s="172" t="s">
        <v>22</v>
      </c>
      <c r="D511" s="205">
        <v>0</v>
      </c>
      <c r="E511" s="76"/>
      <c r="F511" s="76" t="s">
        <v>27</v>
      </c>
      <c r="G511" s="76" t="s">
        <v>27</v>
      </c>
      <c r="H511" s="76"/>
      <c r="I511" s="205">
        <v>0</v>
      </c>
      <c r="J511" s="205" t="s">
        <v>27</v>
      </c>
      <c r="K511" s="205"/>
      <c r="L511" s="205">
        <v>0</v>
      </c>
      <c r="M511" s="205"/>
      <c r="N511" s="205"/>
    </row>
    <row r="512" spans="1:17" ht="23.25" customHeight="1" x14ac:dyDescent="0.2">
      <c r="A512" s="208">
        <v>46.5</v>
      </c>
      <c r="B512" s="186" t="s">
        <v>1404</v>
      </c>
      <c r="C512" s="172" t="s">
        <v>1537</v>
      </c>
      <c r="D512" s="213">
        <v>0</v>
      </c>
      <c r="E512" s="76"/>
      <c r="F512" s="205" t="s">
        <v>27</v>
      </c>
      <c r="G512" s="182" t="s">
        <v>27</v>
      </c>
      <c r="H512" s="76" t="s">
        <v>27</v>
      </c>
      <c r="I512" s="205">
        <v>0</v>
      </c>
      <c r="J512" s="205" t="s">
        <v>1569</v>
      </c>
      <c r="K512" s="205">
        <v>7500000</v>
      </c>
      <c r="L512" s="205">
        <v>0</v>
      </c>
      <c r="M512" s="205"/>
      <c r="N512" s="205"/>
    </row>
    <row r="513" spans="1:14" x14ac:dyDescent="0.2">
      <c r="A513" s="208">
        <v>46.6</v>
      </c>
      <c r="B513" s="338" t="s">
        <v>1809</v>
      </c>
      <c r="C513" s="172" t="s">
        <v>1537</v>
      </c>
      <c r="D513" s="205">
        <v>500000</v>
      </c>
      <c r="E513" s="76"/>
      <c r="F513" s="76"/>
      <c r="G513" s="76"/>
      <c r="H513" s="76"/>
      <c r="I513" s="205">
        <v>5500000</v>
      </c>
      <c r="J513" s="205"/>
      <c r="K513" s="205"/>
      <c r="L513" s="205">
        <v>6500000</v>
      </c>
      <c r="M513" s="205"/>
      <c r="N513" s="205"/>
    </row>
    <row r="514" spans="1:14" ht="30" x14ac:dyDescent="0.2">
      <c r="A514" s="208">
        <v>46.7</v>
      </c>
      <c r="B514" s="200" t="s">
        <v>1570</v>
      </c>
      <c r="C514" s="172" t="s">
        <v>22</v>
      </c>
      <c r="D514" s="241">
        <v>0</v>
      </c>
      <c r="E514" s="183"/>
      <c r="F514" s="76"/>
      <c r="G514" s="76"/>
      <c r="H514" s="76"/>
      <c r="I514" s="293">
        <v>0</v>
      </c>
      <c r="L514" s="293">
        <v>0</v>
      </c>
      <c r="M514" s="205"/>
      <c r="N514" s="205"/>
    </row>
    <row r="515" spans="1:14" x14ac:dyDescent="0.2">
      <c r="A515" s="208">
        <v>46.8</v>
      </c>
      <c r="B515" s="200" t="s">
        <v>1571</v>
      </c>
      <c r="C515" s="172" t="s">
        <v>22</v>
      </c>
      <c r="D515" s="241">
        <v>2000000</v>
      </c>
      <c r="E515" s="183"/>
      <c r="F515" s="76"/>
      <c r="G515" s="76"/>
      <c r="H515" s="76"/>
      <c r="I515" s="205">
        <v>3500000</v>
      </c>
      <c r="J515" s="205"/>
      <c r="K515" s="205"/>
      <c r="L515" s="205">
        <v>2500000</v>
      </c>
      <c r="M515" s="205"/>
      <c r="N515" s="205"/>
    </row>
    <row r="516" spans="1:14" ht="30" x14ac:dyDescent="0.2">
      <c r="A516" s="208">
        <v>46.8</v>
      </c>
      <c r="B516" s="231" t="s">
        <v>1573</v>
      </c>
      <c r="C516" s="172" t="s">
        <v>22</v>
      </c>
      <c r="D516" s="241"/>
      <c r="E516" s="183"/>
      <c r="F516" s="76"/>
      <c r="G516" s="76"/>
      <c r="H516" s="76"/>
      <c r="I516" s="293">
        <v>0</v>
      </c>
      <c r="L516" s="293">
        <v>0</v>
      </c>
      <c r="M516" s="205"/>
      <c r="N516" s="205"/>
    </row>
    <row r="517" spans="1:14" x14ac:dyDescent="0.2">
      <c r="A517" s="208">
        <v>46.9</v>
      </c>
      <c r="B517" s="231" t="s">
        <v>1572</v>
      </c>
      <c r="C517" s="172" t="s">
        <v>22</v>
      </c>
      <c r="D517" s="241">
        <v>1000000</v>
      </c>
      <c r="E517" s="183"/>
      <c r="F517" s="76"/>
      <c r="G517" s="76"/>
      <c r="H517" s="76"/>
      <c r="I517" s="205">
        <v>2500000</v>
      </c>
      <c r="J517" s="205"/>
      <c r="K517" s="205"/>
      <c r="L517" s="205">
        <v>2000000</v>
      </c>
      <c r="M517" s="205"/>
      <c r="N517" s="205"/>
    </row>
    <row r="518" spans="1:14" x14ac:dyDescent="0.2">
      <c r="A518" s="206">
        <v>46.1</v>
      </c>
      <c r="B518" s="231" t="s">
        <v>1810</v>
      </c>
      <c r="C518" s="172" t="s">
        <v>1872</v>
      </c>
      <c r="D518" s="241">
        <v>400000</v>
      </c>
      <c r="E518" s="183"/>
      <c r="F518" s="76"/>
      <c r="G518" s="76"/>
      <c r="H518" s="76"/>
      <c r="I518" s="205">
        <v>350000</v>
      </c>
      <c r="J518" s="205"/>
      <c r="K518" s="205"/>
      <c r="L518" s="205">
        <v>350000</v>
      </c>
      <c r="M518" s="205"/>
      <c r="N518" s="205"/>
    </row>
    <row r="519" spans="1:14" ht="30" x14ac:dyDescent="0.2">
      <c r="A519" s="206">
        <v>46.11</v>
      </c>
      <c r="B519" s="200" t="s">
        <v>1406</v>
      </c>
      <c r="C519" s="184" t="s">
        <v>13</v>
      </c>
      <c r="D519" s="257">
        <v>60000</v>
      </c>
      <c r="E519" s="220"/>
      <c r="F519" s="407"/>
      <c r="G519" s="171"/>
      <c r="H519" s="171"/>
      <c r="I519" s="257">
        <v>0</v>
      </c>
      <c r="J519" s="419"/>
      <c r="K519" s="419"/>
      <c r="L519" s="257">
        <v>0</v>
      </c>
      <c r="M519" s="411"/>
      <c r="N519" s="411"/>
    </row>
    <row r="520" spans="1:14" ht="30" x14ac:dyDescent="0.2">
      <c r="A520" s="206">
        <v>46.12</v>
      </c>
      <c r="B520" s="200" t="s">
        <v>1575</v>
      </c>
      <c r="C520" s="184" t="s">
        <v>13</v>
      </c>
      <c r="D520" s="257">
        <v>0</v>
      </c>
      <c r="E520" s="220"/>
      <c r="F520" s="407"/>
      <c r="G520" s="171"/>
      <c r="H520" s="171"/>
      <c r="I520" s="403">
        <v>0</v>
      </c>
      <c r="J520" s="411"/>
      <c r="K520" s="411"/>
      <c r="L520" s="403">
        <v>0</v>
      </c>
      <c r="M520" s="411"/>
      <c r="N520" s="411"/>
    </row>
    <row r="521" spans="1:14" x14ac:dyDescent="0.2">
      <c r="A521" s="206">
        <v>46.13</v>
      </c>
      <c r="B521" s="200" t="s">
        <v>1873</v>
      </c>
      <c r="C521" s="172" t="s">
        <v>1874</v>
      </c>
      <c r="D521" s="241">
        <v>350000</v>
      </c>
      <c r="E521" s="183"/>
      <c r="F521" s="76"/>
      <c r="G521" s="76"/>
      <c r="H521" s="76"/>
      <c r="I521" s="205">
        <v>350000</v>
      </c>
      <c r="J521" s="205"/>
      <c r="K521" s="205"/>
      <c r="L521" s="205">
        <v>250000</v>
      </c>
      <c r="M521" s="205"/>
      <c r="N521" s="205"/>
    </row>
    <row r="522" spans="1:14" x14ac:dyDescent="0.2">
      <c r="A522" s="206">
        <v>46.14</v>
      </c>
      <c r="B522" s="200" t="s">
        <v>1585</v>
      </c>
      <c r="C522" s="172" t="s">
        <v>1875</v>
      </c>
      <c r="D522" s="241">
        <v>80000</v>
      </c>
      <c r="E522" s="183"/>
      <c r="F522" s="76"/>
      <c r="G522" s="76"/>
      <c r="H522" s="76"/>
      <c r="I522" s="205">
        <v>50000</v>
      </c>
      <c r="J522" s="205"/>
      <c r="K522" s="205"/>
      <c r="L522" s="205">
        <v>50000</v>
      </c>
      <c r="M522" s="205"/>
      <c r="N522" s="205"/>
    </row>
    <row r="523" spans="1:14" x14ac:dyDescent="0.2">
      <c r="A523" s="206">
        <v>46.15</v>
      </c>
      <c r="B523" s="200" t="s">
        <v>1619</v>
      </c>
      <c r="C523" s="172" t="s">
        <v>1874</v>
      </c>
      <c r="D523" s="241">
        <v>450000</v>
      </c>
      <c r="E523" s="183"/>
      <c r="F523" s="76"/>
      <c r="G523" s="76"/>
      <c r="H523" s="76"/>
      <c r="I523" s="205">
        <v>480000</v>
      </c>
      <c r="J523" s="205"/>
      <c r="K523" s="205"/>
      <c r="L523" s="205">
        <v>510000</v>
      </c>
      <c r="M523" s="205"/>
      <c r="N523" s="205"/>
    </row>
    <row r="524" spans="1:14" x14ac:dyDescent="0.2">
      <c r="A524" s="206">
        <v>46.16</v>
      </c>
      <c r="B524" s="200" t="s">
        <v>405</v>
      </c>
      <c r="C524" s="172" t="s">
        <v>13</v>
      </c>
      <c r="D524" s="241">
        <v>15000</v>
      </c>
      <c r="E524" s="183"/>
      <c r="F524" s="76"/>
      <c r="G524" s="76"/>
      <c r="H524" s="76"/>
      <c r="I524" s="205">
        <v>0</v>
      </c>
      <c r="J524" s="205"/>
      <c r="K524" s="205"/>
      <c r="L524" s="205">
        <v>0</v>
      </c>
      <c r="M524" s="205"/>
      <c r="N524" s="205"/>
    </row>
    <row r="525" spans="1:14" x14ac:dyDescent="0.2">
      <c r="A525" s="206">
        <v>46.17</v>
      </c>
      <c r="B525" s="200" t="s">
        <v>1409</v>
      </c>
      <c r="C525" s="172" t="s">
        <v>13</v>
      </c>
      <c r="D525" s="241">
        <v>20000</v>
      </c>
      <c r="E525" s="183"/>
      <c r="F525" s="76"/>
      <c r="G525" s="76"/>
      <c r="H525" s="76"/>
      <c r="I525" s="205">
        <v>0</v>
      </c>
      <c r="J525" s="205"/>
      <c r="K525" s="205"/>
      <c r="L525" s="205">
        <v>0</v>
      </c>
      <c r="M525" s="205"/>
      <c r="N525" s="205"/>
    </row>
    <row r="526" spans="1:14" x14ac:dyDescent="0.2">
      <c r="A526" s="206">
        <v>46.18</v>
      </c>
      <c r="B526" s="200" t="s">
        <v>1661</v>
      </c>
      <c r="C526" s="172" t="s">
        <v>1876</v>
      </c>
      <c r="D526" s="241">
        <v>1300000</v>
      </c>
      <c r="E526" s="183"/>
      <c r="F526" s="76"/>
      <c r="G526" s="76"/>
      <c r="H526" s="76"/>
      <c r="I526" s="205">
        <v>0</v>
      </c>
      <c r="J526" s="205"/>
      <c r="K526" s="205"/>
      <c r="L526" s="205">
        <v>0</v>
      </c>
      <c r="M526" s="205"/>
      <c r="N526" s="205"/>
    </row>
    <row r="527" spans="1:14" x14ac:dyDescent="0.2">
      <c r="A527" s="206">
        <v>46.19</v>
      </c>
      <c r="B527" s="200" t="s">
        <v>1662</v>
      </c>
      <c r="C527" s="172" t="s">
        <v>363</v>
      </c>
      <c r="D527" s="241">
        <v>120000</v>
      </c>
      <c r="E527" s="183"/>
      <c r="F527" s="76"/>
      <c r="G527" s="76"/>
      <c r="H527" s="76"/>
      <c r="I527" s="205">
        <v>0</v>
      </c>
      <c r="J527" s="205"/>
      <c r="K527" s="205"/>
      <c r="L527" s="205">
        <v>0</v>
      </c>
      <c r="M527" s="205"/>
      <c r="N527" s="205"/>
    </row>
    <row r="528" spans="1:14" x14ac:dyDescent="0.2">
      <c r="A528" s="206">
        <v>46.2</v>
      </c>
      <c r="B528" s="200" t="s">
        <v>1410</v>
      </c>
      <c r="C528" s="172" t="s">
        <v>13</v>
      </c>
      <c r="D528" s="241">
        <v>260000</v>
      </c>
      <c r="E528" s="183"/>
      <c r="F528" s="76"/>
      <c r="G528" s="76"/>
      <c r="H528" s="76"/>
      <c r="I528" s="205">
        <v>180000</v>
      </c>
      <c r="J528" s="205"/>
      <c r="K528" s="205"/>
      <c r="L528" s="205">
        <v>200000</v>
      </c>
      <c r="M528" s="205"/>
      <c r="N528" s="205"/>
    </row>
    <row r="529" spans="1:17" x14ac:dyDescent="0.2">
      <c r="A529" s="206">
        <v>46.21</v>
      </c>
      <c r="B529" s="200" t="s">
        <v>1411</v>
      </c>
      <c r="C529" s="172" t="s">
        <v>13</v>
      </c>
      <c r="D529" s="241">
        <v>9000</v>
      </c>
      <c r="E529" s="183"/>
      <c r="F529" s="76"/>
      <c r="G529" s="76"/>
      <c r="H529" s="76"/>
      <c r="I529" s="205">
        <v>5500</v>
      </c>
      <c r="J529" s="205"/>
      <c r="K529" s="205"/>
      <c r="L529" s="205">
        <v>5500</v>
      </c>
      <c r="M529" s="205"/>
      <c r="N529" s="205"/>
    </row>
    <row r="530" spans="1:17" x14ac:dyDescent="0.2">
      <c r="A530" s="206">
        <v>46.22</v>
      </c>
      <c r="B530" s="200" t="s">
        <v>1412</v>
      </c>
      <c r="C530" s="172" t="s">
        <v>13</v>
      </c>
      <c r="D530" s="241">
        <v>4500</v>
      </c>
      <c r="E530" s="183"/>
      <c r="F530" s="76"/>
      <c r="G530" s="76"/>
      <c r="H530" s="76"/>
      <c r="I530" s="205">
        <v>3500</v>
      </c>
      <c r="J530" s="205"/>
      <c r="K530" s="205"/>
      <c r="L530" s="205">
        <v>3500</v>
      </c>
      <c r="M530" s="205"/>
      <c r="N530" s="205"/>
    </row>
    <row r="531" spans="1:17" x14ac:dyDescent="0.2">
      <c r="A531" s="206">
        <v>46.23</v>
      </c>
      <c r="B531" s="200" t="s">
        <v>1413</v>
      </c>
      <c r="C531" s="172" t="s">
        <v>13</v>
      </c>
      <c r="D531" s="241">
        <v>15500</v>
      </c>
      <c r="E531" s="183"/>
      <c r="F531" s="76"/>
      <c r="G531" s="76"/>
      <c r="H531" s="76"/>
      <c r="I531" s="205">
        <v>0</v>
      </c>
      <c r="J531" s="205"/>
      <c r="K531" s="205"/>
      <c r="L531" s="205">
        <v>0</v>
      </c>
      <c r="M531" s="205"/>
      <c r="N531" s="205"/>
    </row>
    <row r="532" spans="1:17" x14ac:dyDescent="0.2">
      <c r="A532" s="206">
        <v>46.24</v>
      </c>
      <c r="B532" s="200" t="s">
        <v>1414</v>
      </c>
      <c r="C532" s="172" t="s">
        <v>13</v>
      </c>
      <c r="D532" s="241">
        <v>3000</v>
      </c>
      <c r="E532" s="183"/>
      <c r="F532" s="76"/>
      <c r="G532" s="76"/>
      <c r="H532" s="76"/>
      <c r="I532" s="205">
        <v>3400</v>
      </c>
      <c r="J532" s="205"/>
      <c r="K532" s="205"/>
      <c r="L532" s="205">
        <v>4000</v>
      </c>
      <c r="M532" s="205"/>
      <c r="N532" s="205"/>
    </row>
    <row r="533" spans="1:17" x14ac:dyDescent="0.2">
      <c r="A533" s="206">
        <v>46.25</v>
      </c>
      <c r="B533" s="200" t="s">
        <v>1415</v>
      </c>
      <c r="C533" s="172" t="s">
        <v>13</v>
      </c>
      <c r="D533" s="241">
        <v>30000</v>
      </c>
      <c r="E533" s="183"/>
      <c r="F533" s="76"/>
      <c r="G533" s="76"/>
      <c r="H533" s="76"/>
      <c r="I533" s="205">
        <v>20000</v>
      </c>
      <c r="J533" s="205"/>
      <c r="K533" s="205"/>
      <c r="L533" s="205">
        <v>20000</v>
      </c>
      <c r="M533" s="205"/>
      <c r="N533" s="205"/>
    </row>
    <row r="534" spans="1:17" x14ac:dyDescent="0.2">
      <c r="A534" s="206">
        <v>46.26</v>
      </c>
      <c r="B534" s="200" t="s">
        <v>1416</v>
      </c>
      <c r="C534" s="172" t="s">
        <v>13</v>
      </c>
      <c r="D534" s="241">
        <v>18000</v>
      </c>
      <c r="E534" s="183"/>
      <c r="F534" s="76"/>
      <c r="G534" s="76"/>
      <c r="H534" s="76"/>
      <c r="I534" s="205">
        <v>15000</v>
      </c>
      <c r="J534" s="205"/>
      <c r="K534" s="205"/>
      <c r="L534" s="205">
        <v>15000</v>
      </c>
      <c r="M534" s="205"/>
      <c r="N534" s="205"/>
    </row>
    <row r="535" spans="1:17" x14ac:dyDescent="0.2">
      <c r="A535" s="206">
        <v>46.27</v>
      </c>
      <c r="B535" s="200" t="s">
        <v>421</v>
      </c>
      <c r="C535" s="172" t="s">
        <v>13</v>
      </c>
      <c r="D535" s="241">
        <v>80000</v>
      </c>
      <c r="E535" s="183"/>
      <c r="F535" s="76"/>
      <c r="G535" s="76"/>
      <c r="H535" s="76"/>
      <c r="I535" s="205">
        <v>50000</v>
      </c>
      <c r="J535" s="205"/>
      <c r="K535" s="205"/>
      <c r="L535" s="205">
        <v>40000</v>
      </c>
      <c r="M535" s="205"/>
      <c r="N535" s="205"/>
    </row>
    <row r="536" spans="1:17" x14ac:dyDescent="0.2">
      <c r="A536" s="206">
        <v>46.28</v>
      </c>
      <c r="B536" s="200" t="s">
        <v>1580</v>
      </c>
      <c r="C536" s="172" t="s">
        <v>13</v>
      </c>
      <c r="D536" s="241">
        <v>140000</v>
      </c>
      <c r="E536" s="183"/>
      <c r="F536" s="76"/>
      <c r="G536" s="76"/>
      <c r="H536" s="76"/>
      <c r="I536" s="205">
        <v>110000</v>
      </c>
      <c r="J536" s="205"/>
      <c r="K536" s="205"/>
      <c r="L536" s="205">
        <v>120000</v>
      </c>
      <c r="M536" s="205"/>
      <c r="N536" s="205"/>
    </row>
    <row r="537" spans="1:17" x14ac:dyDescent="0.2">
      <c r="A537" s="206">
        <v>46.29</v>
      </c>
      <c r="B537" s="200" t="s">
        <v>425</v>
      </c>
      <c r="C537" s="172" t="s">
        <v>1538</v>
      </c>
      <c r="D537" s="241">
        <v>500000</v>
      </c>
      <c r="E537" s="183"/>
      <c r="F537" s="76"/>
      <c r="G537" s="76"/>
      <c r="H537" s="76"/>
      <c r="I537" s="205">
        <v>200000</v>
      </c>
      <c r="J537" s="205"/>
      <c r="K537" s="205"/>
      <c r="L537" s="205">
        <v>220000</v>
      </c>
      <c r="M537" s="205"/>
      <c r="N537" s="205"/>
    </row>
    <row r="538" spans="1:17" x14ac:dyDescent="0.2">
      <c r="A538" s="206">
        <v>46.3</v>
      </c>
      <c r="B538" s="200" t="s">
        <v>1723</v>
      </c>
      <c r="C538" s="172" t="s">
        <v>363</v>
      </c>
      <c r="D538" s="241">
        <v>700000</v>
      </c>
      <c r="E538" s="183"/>
      <c r="F538" s="76"/>
      <c r="G538" s="76"/>
      <c r="H538" s="76"/>
      <c r="I538" s="205">
        <v>750000</v>
      </c>
      <c r="J538" s="205"/>
      <c r="K538" s="205"/>
      <c r="L538" s="205">
        <v>600000</v>
      </c>
      <c r="M538" s="205" t="s">
        <v>45</v>
      </c>
      <c r="N538" s="205">
        <v>0</v>
      </c>
    </row>
    <row r="539" spans="1:17" x14ac:dyDescent="0.2">
      <c r="A539" s="206">
        <v>46.31</v>
      </c>
      <c r="B539" s="200" t="s">
        <v>1724</v>
      </c>
      <c r="C539" s="172" t="s">
        <v>13</v>
      </c>
      <c r="D539" s="241">
        <v>0</v>
      </c>
      <c r="E539" s="183"/>
      <c r="F539" s="76"/>
      <c r="G539" s="76"/>
      <c r="H539" s="76"/>
      <c r="I539" s="205">
        <v>250000</v>
      </c>
      <c r="J539" s="205"/>
      <c r="K539" s="205"/>
      <c r="L539" s="205">
        <v>150000</v>
      </c>
      <c r="M539" s="205"/>
      <c r="N539" s="205"/>
    </row>
    <row r="540" spans="1:17" x14ac:dyDescent="0.2">
      <c r="A540" s="208"/>
      <c r="B540" s="186" t="s">
        <v>9</v>
      </c>
      <c r="D540" s="333">
        <f>SUM(D508:D539)</f>
        <v>9555000</v>
      </c>
      <c r="E540" s="179">
        <f t="shared" ref="E540:M540" si="16">SUM(E508:E537)</f>
        <v>0</v>
      </c>
      <c r="F540" s="179">
        <f t="shared" si="16"/>
        <v>0</v>
      </c>
      <c r="G540" s="179">
        <f t="shared" si="16"/>
        <v>7000000</v>
      </c>
      <c r="H540" s="179">
        <f t="shared" si="16"/>
        <v>0</v>
      </c>
      <c r="I540" s="227">
        <f>SUM(I508:I539)</f>
        <v>16567400</v>
      </c>
      <c r="J540" s="227">
        <f t="shared" si="16"/>
        <v>0</v>
      </c>
      <c r="K540" s="227">
        <f t="shared" si="16"/>
        <v>27500000</v>
      </c>
      <c r="L540" s="227">
        <f>SUM(L508:L539)</f>
        <v>16038000</v>
      </c>
      <c r="M540" s="227">
        <f t="shared" si="16"/>
        <v>0</v>
      </c>
      <c r="N540" s="414">
        <f>SUM(N508:N538)</f>
        <v>21000000</v>
      </c>
      <c r="P540" s="178">
        <f>SUM(P508:P537)</f>
        <v>0</v>
      </c>
      <c r="Q540" s="188">
        <f>SUM(Q508:Q537)</f>
        <v>0</v>
      </c>
    </row>
    <row r="541" spans="1:17" x14ac:dyDescent="0.2">
      <c r="A541" s="208"/>
      <c r="B541" s="186"/>
      <c r="D541" s="205">
        <f>D540+G540+H540+E540</f>
        <v>16555000</v>
      </c>
      <c r="E541" s="76"/>
      <c r="F541" s="76"/>
      <c r="G541" s="76"/>
      <c r="H541" s="76"/>
      <c r="I541" s="205">
        <f>I540+K540</f>
        <v>44067400</v>
      </c>
      <c r="J541" s="205"/>
      <c r="K541" s="205"/>
      <c r="L541" s="205">
        <f>L540+N540</f>
        <v>37038000</v>
      </c>
      <c r="M541" s="205"/>
      <c r="N541" s="205"/>
    </row>
    <row r="542" spans="1:17" x14ac:dyDescent="0.2">
      <c r="A542" s="208"/>
      <c r="B542" s="186"/>
      <c r="D542" s="205"/>
      <c r="E542" s="76"/>
      <c r="F542" s="76"/>
      <c r="G542" s="76"/>
      <c r="H542" s="76"/>
      <c r="I542" s="205"/>
      <c r="J542" s="205"/>
      <c r="K542" s="205"/>
      <c r="L542" s="205"/>
      <c r="M542" s="205"/>
      <c r="N542" s="205"/>
    </row>
    <row r="543" spans="1:17" ht="15.75" x14ac:dyDescent="0.25">
      <c r="A543" s="210">
        <v>4</v>
      </c>
      <c r="B543" s="177" t="s">
        <v>931</v>
      </c>
      <c r="D543" s="205"/>
      <c r="E543" s="76"/>
      <c r="F543" s="76"/>
      <c r="G543" s="76"/>
      <c r="H543" s="76"/>
      <c r="I543" s="205"/>
      <c r="J543" s="205"/>
      <c r="K543" s="205"/>
      <c r="L543" s="205"/>
      <c r="M543" s="205"/>
      <c r="N543" s="205"/>
    </row>
    <row r="544" spans="1:17" x14ac:dyDescent="0.2">
      <c r="A544" s="262">
        <v>47.1</v>
      </c>
      <c r="B544" s="75" t="s">
        <v>426</v>
      </c>
      <c r="D544" s="213">
        <v>0</v>
      </c>
      <c r="E544" s="76"/>
      <c r="F544" s="76"/>
      <c r="G544" s="76"/>
      <c r="H544" s="76"/>
      <c r="I544" s="205">
        <v>250000</v>
      </c>
      <c r="J544" s="205"/>
      <c r="K544" s="205"/>
      <c r="L544" s="205">
        <v>0</v>
      </c>
      <c r="M544" s="205"/>
      <c r="N544" s="205"/>
    </row>
    <row r="545" spans="1:17" x14ac:dyDescent="0.2">
      <c r="A545" s="262">
        <v>47.2</v>
      </c>
      <c r="B545" s="75" t="s">
        <v>1622</v>
      </c>
      <c r="D545" s="205">
        <v>0</v>
      </c>
      <c r="E545" s="76"/>
      <c r="F545" s="76"/>
      <c r="G545" s="76"/>
      <c r="H545" s="76"/>
      <c r="I545" s="205">
        <v>250000</v>
      </c>
      <c r="J545" s="205"/>
      <c r="K545" s="205"/>
      <c r="L545" s="205">
        <v>0</v>
      </c>
      <c r="M545" s="205"/>
      <c r="N545" s="205"/>
    </row>
    <row r="546" spans="1:17" x14ac:dyDescent="0.2">
      <c r="A546" s="262">
        <v>47.3</v>
      </c>
      <c r="B546" s="231" t="s">
        <v>1417</v>
      </c>
      <c r="C546" s="172" t="s">
        <v>13</v>
      </c>
      <c r="D546" s="213">
        <v>0</v>
      </c>
      <c r="F546" s="76"/>
      <c r="G546" s="76"/>
      <c r="H546" s="76"/>
      <c r="I546" s="205">
        <v>0</v>
      </c>
      <c r="J546" s="205"/>
      <c r="K546" s="205"/>
      <c r="L546" s="205">
        <v>0</v>
      </c>
      <c r="M546" s="205"/>
      <c r="N546" s="205"/>
    </row>
    <row r="547" spans="1:17" x14ac:dyDescent="0.2">
      <c r="A547" s="262">
        <v>47.4</v>
      </c>
      <c r="B547" s="231" t="s">
        <v>1725</v>
      </c>
      <c r="C547" s="172" t="s">
        <v>13</v>
      </c>
      <c r="D547" s="213">
        <v>40000</v>
      </c>
      <c r="F547" s="76"/>
      <c r="G547" s="76"/>
      <c r="H547" s="76"/>
      <c r="I547" s="205">
        <v>30000</v>
      </c>
      <c r="J547" s="205"/>
      <c r="K547" s="205"/>
      <c r="L547" s="205">
        <v>25000</v>
      </c>
      <c r="M547" s="205"/>
      <c r="N547" s="205"/>
    </row>
    <row r="548" spans="1:17" x14ac:dyDescent="0.2">
      <c r="A548" s="262">
        <v>47.5</v>
      </c>
      <c r="B548" s="231" t="s">
        <v>1419</v>
      </c>
      <c r="C548" s="172" t="s">
        <v>13</v>
      </c>
      <c r="D548" s="213">
        <v>3500</v>
      </c>
      <c r="F548" s="76"/>
      <c r="G548" s="76"/>
      <c r="H548" s="76"/>
      <c r="I548" s="205">
        <v>2500</v>
      </c>
      <c r="J548" s="205"/>
      <c r="K548" s="205"/>
      <c r="L548" s="205">
        <v>3000</v>
      </c>
      <c r="M548" s="205"/>
      <c r="N548" s="205"/>
    </row>
    <row r="549" spans="1:17" x14ac:dyDescent="0.2">
      <c r="A549" s="262">
        <v>47.6</v>
      </c>
      <c r="B549" s="231" t="s">
        <v>1420</v>
      </c>
      <c r="C549" s="172" t="s">
        <v>13</v>
      </c>
      <c r="D549" s="213">
        <v>4500</v>
      </c>
      <c r="F549" s="76"/>
      <c r="G549" s="76"/>
      <c r="H549" s="76"/>
      <c r="I549" s="205">
        <v>4500</v>
      </c>
      <c r="J549" s="205"/>
      <c r="K549" s="205"/>
      <c r="L549" s="205">
        <v>4500</v>
      </c>
      <c r="M549" s="205"/>
      <c r="N549" s="205"/>
    </row>
    <row r="550" spans="1:17" x14ac:dyDescent="0.2">
      <c r="A550" s="262">
        <v>47.7</v>
      </c>
      <c r="B550" s="231" t="s">
        <v>1421</v>
      </c>
      <c r="C550" s="172" t="s">
        <v>13</v>
      </c>
      <c r="D550" s="213">
        <v>10000</v>
      </c>
      <c r="F550" s="76"/>
      <c r="G550" s="76"/>
      <c r="H550" s="76"/>
      <c r="I550" s="205">
        <v>0</v>
      </c>
      <c r="J550" s="205"/>
      <c r="K550" s="205"/>
      <c r="L550" s="205">
        <v>0</v>
      </c>
      <c r="M550" s="205"/>
      <c r="N550" s="205"/>
    </row>
    <row r="551" spans="1:17" x14ac:dyDescent="0.2">
      <c r="A551" s="262">
        <v>47.8</v>
      </c>
      <c r="B551" s="231" t="s">
        <v>436</v>
      </c>
      <c r="C551" s="172" t="s">
        <v>13</v>
      </c>
      <c r="D551" s="213">
        <v>3500</v>
      </c>
      <c r="F551" s="76"/>
      <c r="G551" s="76"/>
      <c r="H551" s="76"/>
      <c r="I551" s="205">
        <v>3500</v>
      </c>
      <c r="J551" s="205"/>
      <c r="K551" s="205"/>
      <c r="L551" s="205">
        <v>3500</v>
      </c>
      <c r="M551" s="205"/>
      <c r="N551" s="205"/>
    </row>
    <row r="552" spans="1:17" x14ac:dyDescent="0.2">
      <c r="A552" s="262">
        <v>47.9</v>
      </c>
      <c r="B552" s="231" t="s">
        <v>1620</v>
      </c>
      <c r="C552" s="172" t="s">
        <v>13</v>
      </c>
      <c r="D552" s="213">
        <v>0</v>
      </c>
      <c r="F552" s="76"/>
      <c r="G552" s="76"/>
      <c r="H552" s="76"/>
      <c r="I552" s="205"/>
      <c r="J552" s="205"/>
      <c r="K552" s="205"/>
      <c r="L552" s="205"/>
      <c r="M552" s="205"/>
      <c r="N552" s="205"/>
    </row>
    <row r="553" spans="1:17" x14ac:dyDescent="0.2">
      <c r="A553" s="233">
        <v>47.1</v>
      </c>
      <c r="B553" s="231" t="s">
        <v>1621</v>
      </c>
      <c r="C553" s="172" t="s">
        <v>13</v>
      </c>
      <c r="D553" s="213">
        <v>15000</v>
      </c>
      <c r="F553" s="76"/>
      <c r="G553" s="76"/>
      <c r="H553" s="76"/>
      <c r="I553" s="205">
        <v>0</v>
      </c>
      <c r="J553" s="205"/>
      <c r="K553" s="205"/>
      <c r="L553" s="205">
        <v>0</v>
      </c>
      <c r="M553" s="205"/>
      <c r="N553" s="205"/>
    </row>
    <row r="554" spans="1:17" x14ac:dyDescent="0.2">
      <c r="A554" s="233">
        <v>47.11</v>
      </c>
      <c r="B554" s="231" t="s">
        <v>1710</v>
      </c>
      <c r="C554" s="172" t="s">
        <v>363</v>
      </c>
      <c r="D554" s="213">
        <v>0</v>
      </c>
      <c r="F554" s="76"/>
      <c r="G554" s="76"/>
      <c r="H554" s="76"/>
      <c r="I554" s="205">
        <v>0</v>
      </c>
      <c r="J554" s="205"/>
      <c r="K554" s="205"/>
      <c r="L554" s="205">
        <v>0</v>
      </c>
      <c r="M554" s="205"/>
      <c r="N554" s="205"/>
    </row>
    <row r="555" spans="1:17" x14ac:dyDescent="0.2">
      <c r="A555" s="208"/>
      <c r="B555" s="204" t="s">
        <v>9</v>
      </c>
      <c r="D555" s="333">
        <f>SUM(D544:D554)</f>
        <v>76500</v>
      </c>
      <c r="E555" s="214">
        <f t="shared" ref="E555:N555" si="17">SUM(E544:E554)</f>
        <v>0</v>
      </c>
      <c r="F555" s="214">
        <f t="shared" si="17"/>
        <v>0</v>
      </c>
      <c r="G555" s="214">
        <f t="shared" si="17"/>
        <v>0</v>
      </c>
      <c r="H555" s="214">
        <f t="shared" si="17"/>
        <v>0</v>
      </c>
      <c r="I555" s="333">
        <f t="shared" si="17"/>
        <v>540500</v>
      </c>
      <c r="J555" s="333">
        <f t="shared" si="17"/>
        <v>0</v>
      </c>
      <c r="K555" s="333">
        <f t="shared" si="17"/>
        <v>0</v>
      </c>
      <c r="L555" s="333">
        <f>SUM(L544:L554)</f>
        <v>36000</v>
      </c>
      <c r="M555" s="333">
        <f t="shared" si="17"/>
        <v>0</v>
      </c>
      <c r="N555" s="333">
        <f t="shared" si="17"/>
        <v>0</v>
      </c>
      <c r="P555" s="178" t="e">
        <f>SUM(#REF!)</f>
        <v>#REF!</v>
      </c>
      <c r="Q555" s="188" t="e">
        <f>SUM(#REF!)</f>
        <v>#REF!</v>
      </c>
    </row>
    <row r="556" spans="1:17" x14ac:dyDescent="0.2">
      <c r="B556" s="75"/>
      <c r="D556" s="205">
        <f>D555+G555+H555+E555</f>
        <v>76500</v>
      </c>
      <c r="E556" s="76"/>
      <c r="F556" s="76"/>
      <c r="G556" s="76"/>
      <c r="H556" s="76"/>
      <c r="I556" s="205">
        <f>I555+K555</f>
        <v>540500</v>
      </c>
      <c r="J556" s="205"/>
      <c r="K556" s="205"/>
      <c r="L556" s="205">
        <f>L555+N555</f>
        <v>36000</v>
      </c>
      <c r="M556" s="205"/>
      <c r="N556" s="205"/>
    </row>
    <row r="557" spans="1:17" ht="15.75" x14ac:dyDescent="0.25">
      <c r="O557" s="252" t="s">
        <v>105</v>
      </c>
    </row>
    <row r="558" spans="1:17" ht="15.75" x14ac:dyDescent="0.25">
      <c r="A558" s="297">
        <v>48</v>
      </c>
      <c r="B558" s="177" t="s">
        <v>932</v>
      </c>
      <c r="D558" s="205"/>
      <c r="E558" s="76"/>
      <c r="F558" s="76"/>
      <c r="G558" s="76"/>
      <c r="H558" s="76"/>
      <c r="I558" s="205"/>
      <c r="J558" s="205"/>
      <c r="K558" s="205"/>
      <c r="L558" s="205"/>
      <c r="M558" s="205"/>
      <c r="N558" s="205"/>
      <c r="O558" s="250" t="s">
        <v>106</v>
      </c>
    </row>
    <row r="559" spans="1:17" x14ac:dyDescent="0.2">
      <c r="A559" s="208">
        <v>48.1</v>
      </c>
      <c r="B559" s="186" t="s">
        <v>1811</v>
      </c>
      <c r="C559" s="172" t="s">
        <v>439</v>
      </c>
      <c r="E559" s="303"/>
      <c r="F559" s="428" t="s">
        <v>1707</v>
      </c>
      <c r="G559" s="213">
        <v>15000000</v>
      </c>
      <c r="H559" s="76"/>
      <c r="I559" s="205">
        <v>0</v>
      </c>
      <c r="J559" s="205"/>
      <c r="K559" s="205"/>
      <c r="L559" s="205"/>
      <c r="M559" s="205"/>
      <c r="N559" s="205"/>
    </row>
    <row r="560" spans="1:17" x14ac:dyDescent="0.2">
      <c r="A560" s="208">
        <v>48.2</v>
      </c>
      <c r="B560" s="186" t="s">
        <v>1664</v>
      </c>
      <c r="C560" s="172" t="s">
        <v>439</v>
      </c>
      <c r="D560" s="213">
        <v>0</v>
      </c>
      <c r="F560" s="182"/>
      <c r="G560" s="76"/>
      <c r="H560" s="76"/>
      <c r="I560" s="205">
        <v>500000</v>
      </c>
      <c r="J560" s="205"/>
      <c r="K560" s="205"/>
      <c r="L560" s="205"/>
      <c r="M560" s="205"/>
      <c r="N560" s="205"/>
    </row>
    <row r="561" spans="1:17" x14ac:dyDescent="0.2">
      <c r="A561" s="208">
        <v>48.3</v>
      </c>
      <c r="B561" s="186" t="s">
        <v>1623</v>
      </c>
      <c r="C561" s="172" t="s">
        <v>269</v>
      </c>
      <c r="D561" s="213">
        <v>3500</v>
      </c>
      <c r="F561" s="182"/>
      <c r="G561" s="76"/>
      <c r="H561" s="76"/>
      <c r="I561" s="205"/>
      <c r="J561" s="205"/>
      <c r="K561" s="205"/>
      <c r="L561" s="205"/>
      <c r="M561" s="205"/>
      <c r="N561" s="205"/>
    </row>
    <row r="562" spans="1:17" x14ac:dyDescent="0.2">
      <c r="A562" s="208">
        <v>48.4</v>
      </c>
      <c r="B562" s="186" t="s">
        <v>1650</v>
      </c>
      <c r="C562" s="172" t="s">
        <v>269</v>
      </c>
      <c r="D562" s="213">
        <v>400000</v>
      </c>
      <c r="F562" s="76"/>
      <c r="G562" s="76"/>
      <c r="H562" s="76"/>
      <c r="I562" s="205"/>
      <c r="J562" s="205"/>
      <c r="K562" s="205"/>
      <c r="L562" s="205"/>
      <c r="M562" s="205"/>
      <c r="N562" s="205"/>
    </row>
    <row r="563" spans="1:17" s="293" customFormat="1" x14ac:dyDescent="0.2">
      <c r="A563" s="426"/>
      <c r="B563" s="186" t="s">
        <v>9</v>
      </c>
      <c r="C563" s="240"/>
      <c r="D563" s="333">
        <f>SUM(D558:D562)</f>
        <v>403500</v>
      </c>
      <c r="E563" s="227"/>
      <c r="F563" s="227">
        <f>SUM(F558:F558)</f>
        <v>0</v>
      </c>
      <c r="G563" s="227">
        <f>SUM(G558:G562)</f>
        <v>15000000</v>
      </c>
      <c r="H563" s="227">
        <f>SUM(H558:H558)</f>
        <v>0</v>
      </c>
      <c r="I563" s="227">
        <f>SUM(I558:I562)</f>
        <v>500000</v>
      </c>
      <c r="J563" s="227">
        <f>SUM(J558:J558)</f>
        <v>0</v>
      </c>
      <c r="K563" s="227">
        <f>SUM(K558:K562)</f>
        <v>0</v>
      </c>
      <c r="L563" s="227">
        <f>SUM(L558:L562)</f>
        <v>0</v>
      </c>
      <c r="M563" s="227">
        <f>SUM(M558:M558)</f>
        <v>0</v>
      </c>
      <c r="N563" s="414">
        <f>SUM(N558:N562)</f>
        <v>0</v>
      </c>
      <c r="O563" s="334"/>
      <c r="P563" s="427">
        <f>SUM(P559:P562)</f>
        <v>0</v>
      </c>
      <c r="Q563" s="273">
        <f>SUM(Q559:Q562)</f>
        <v>0</v>
      </c>
    </row>
    <row r="564" spans="1:17" x14ac:dyDescent="0.2">
      <c r="A564" s="208"/>
      <c r="B564" s="186"/>
      <c r="D564" s="205">
        <f>D563+G563+H563</f>
        <v>15403500</v>
      </c>
      <c r="E564" s="76"/>
      <c r="F564" s="76"/>
      <c r="G564" s="76"/>
      <c r="H564" s="76"/>
      <c r="I564" s="205">
        <f>I563+K563</f>
        <v>500000</v>
      </c>
      <c r="J564" s="205"/>
      <c r="K564" s="205"/>
      <c r="L564" s="205">
        <f>L563+N563</f>
        <v>0</v>
      </c>
      <c r="M564" s="205"/>
      <c r="N564" s="205"/>
    </row>
    <row r="565" spans="1:17" ht="15.75" x14ac:dyDescent="0.25">
      <c r="A565" s="297">
        <v>49</v>
      </c>
      <c r="B565" s="177" t="s">
        <v>933</v>
      </c>
      <c r="O565" s="251" t="s">
        <v>107</v>
      </c>
    </row>
    <row r="566" spans="1:17" x14ac:dyDescent="0.2">
      <c r="A566" s="208">
        <v>49.2</v>
      </c>
      <c r="B566" s="75" t="s">
        <v>1651</v>
      </c>
      <c r="C566" s="172" t="s">
        <v>1185</v>
      </c>
      <c r="D566" s="213">
        <v>100000</v>
      </c>
      <c r="I566" s="213">
        <v>24000</v>
      </c>
      <c r="O566" s="251"/>
    </row>
    <row r="567" spans="1:17" x14ac:dyDescent="0.2">
      <c r="A567" s="208">
        <v>49.3</v>
      </c>
      <c r="B567" s="204" t="s">
        <v>1556</v>
      </c>
      <c r="C567" s="172" t="s">
        <v>240</v>
      </c>
      <c r="D567" s="213">
        <v>120000</v>
      </c>
      <c r="I567" s="213">
        <v>25000</v>
      </c>
      <c r="O567" s="251"/>
    </row>
    <row r="568" spans="1:17" x14ac:dyDescent="0.2">
      <c r="A568" s="208">
        <v>49.4</v>
      </c>
      <c r="B568" s="235" t="s">
        <v>1346</v>
      </c>
      <c r="C568" s="172" t="s">
        <v>1539</v>
      </c>
      <c r="D568" s="205">
        <v>200000</v>
      </c>
      <c r="E568" s="205"/>
      <c r="F568" s="76"/>
      <c r="G568" s="76"/>
      <c r="H568" s="76"/>
      <c r="I568" s="241"/>
      <c r="J568" s="205"/>
      <c r="K568" s="205"/>
      <c r="L568" s="205"/>
      <c r="M568" s="205" t="s">
        <v>27</v>
      </c>
      <c r="N568" s="205" t="s">
        <v>27</v>
      </c>
    </row>
    <row r="569" spans="1:17" x14ac:dyDescent="0.2">
      <c r="A569" s="208">
        <v>49.5</v>
      </c>
      <c r="B569" s="235" t="s">
        <v>1587</v>
      </c>
      <c r="C569" s="172" t="s">
        <v>1539</v>
      </c>
      <c r="D569" s="241">
        <v>500000</v>
      </c>
      <c r="E569" s="183"/>
      <c r="F569" s="76"/>
      <c r="G569" s="76"/>
      <c r="H569" s="76"/>
      <c r="I569" s="205"/>
      <c r="J569" s="205"/>
      <c r="K569" s="205"/>
      <c r="L569" s="205"/>
      <c r="M569" s="205"/>
      <c r="N569" s="205"/>
    </row>
    <row r="570" spans="1:17" x14ac:dyDescent="0.2">
      <c r="A570" s="208">
        <v>49.6</v>
      </c>
      <c r="B570" s="204" t="s">
        <v>1703</v>
      </c>
      <c r="C570" s="172" t="s">
        <v>22</v>
      </c>
      <c r="D570" s="205">
        <v>0</v>
      </c>
      <c r="E570" s="76"/>
      <c r="F570" s="76" t="s">
        <v>43</v>
      </c>
      <c r="G570" s="76">
        <v>10500000</v>
      </c>
      <c r="H570" s="76"/>
      <c r="I570" s="205"/>
      <c r="J570" s="205" t="s">
        <v>27</v>
      </c>
      <c r="K570" s="205" t="s">
        <v>27</v>
      </c>
      <c r="L570" s="205"/>
      <c r="M570" s="205"/>
      <c r="N570" s="205"/>
      <c r="O570" s="167"/>
    </row>
    <row r="571" spans="1:17" x14ac:dyDescent="0.2">
      <c r="A571" s="228">
        <v>49.7</v>
      </c>
      <c r="B571" s="204" t="s">
        <v>1704</v>
      </c>
      <c r="C571" s="172" t="s">
        <v>1568</v>
      </c>
      <c r="D571" s="205">
        <v>30000000</v>
      </c>
      <c r="E571" s="76" t="s">
        <v>27</v>
      </c>
      <c r="F571" s="76"/>
      <c r="G571" s="76"/>
      <c r="H571" s="76"/>
      <c r="I571" s="205"/>
      <c r="J571" s="205"/>
      <c r="K571" s="205"/>
      <c r="L571" s="205"/>
      <c r="M571" s="205"/>
      <c r="N571" s="205"/>
      <c r="O571" s="167"/>
    </row>
    <row r="572" spans="1:17" x14ac:dyDescent="0.2">
      <c r="A572" s="228">
        <v>49.8</v>
      </c>
      <c r="B572" s="204" t="s">
        <v>1617</v>
      </c>
      <c r="C572" s="172" t="s">
        <v>22</v>
      </c>
      <c r="D572" s="205"/>
      <c r="E572" s="76">
        <v>1500000</v>
      </c>
      <c r="F572" s="76"/>
      <c r="G572" s="76"/>
      <c r="H572" s="76"/>
      <c r="I572" s="205">
        <v>2000000</v>
      </c>
      <c r="J572" s="205"/>
      <c r="K572" s="205"/>
      <c r="L572" s="205"/>
      <c r="M572" s="205"/>
      <c r="N572" s="205"/>
      <c r="O572" s="167"/>
    </row>
    <row r="573" spans="1:17" x14ac:dyDescent="0.2">
      <c r="A573" s="228">
        <v>49.9</v>
      </c>
      <c r="B573" s="204" t="s">
        <v>1624</v>
      </c>
      <c r="D573" s="205"/>
      <c r="E573" s="76"/>
      <c r="F573" s="76" t="s">
        <v>27</v>
      </c>
      <c r="G573" s="76">
        <v>0</v>
      </c>
      <c r="H573" s="76"/>
      <c r="I573" s="205"/>
      <c r="J573" s="205"/>
      <c r="K573" s="205"/>
      <c r="L573" s="205"/>
      <c r="M573" s="205"/>
      <c r="N573" s="205"/>
      <c r="O573" s="167"/>
    </row>
    <row r="574" spans="1:17" x14ac:dyDescent="0.2">
      <c r="A574" s="238">
        <v>49.1</v>
      </c>
      <c r="B574" s="204" t="s">
        <v>1663</v>
      </c>
      <c r="C574" s="172" t="s">
        <v>22</v>
      </c>
      <c r="D574" s="205">
        <v>0</v>
      </c>
      <c r="E574" s="76"/>
      <c r="F574" s="76"/>
      <c r="G574" s="76"/>
      <c r="H574" s="76"/>
      <c r="I574" s="205"/>
      <c r="J574" s="205" t="s">
        <v>27</v>
      </c>
      <c r="K574" s="205" t="s">
        <v>27</v>
      </c>
      <c r="L574" s="205"/>
      <c r="M574" s="205" t="s">
        <v>27</v>
      </c>
      <c r="N574" s="205" t="s">
        <v>27</v>
      </c>
      <c r="O574" s="167"/>
    </row>
    <row r="575" spans="1:17" ht="30" x14ac:dyDescent="0.2">
      <c r="A575" s="238">
        <v>49.11</v>
      </c>
      <c r="B575" s="429" t="s">
        <v>1877</v>
      </c>
      <c r="C575" s="240"/>
      <c r="D575" s="205">
        <v>0</v>
      </c>
      <c r="E575" s="205"/>
      <c r="F575" s="205"/>
      <c r="G575" s="205"/>
      <c r="H575" s="205"/>
      <c r="I575" s="405"/>
      <c r="J575" s="205" t="s">
        <v>1705</v>
      </c>
      <c r="K575" s="205">
        <v>27316810</v>
      </c>
      <c r="L575" s="205"/>
      <c r="M575" s="205" t="s">
        <v>45</v>
      </c>
      <c r="N575" s="205">
        <v>43222000</v>
      </c>
      <c r="O575" s="399"/>
    </row>
    <row r="576" spans="1:17" x14ac:dyDescent="0.2">
      <c r="A576" s="238">
        <v>49.12</v>
      </c>
      <c r="B576" s="168" t="s">
        <v>1768</v>
      </c>
      <c r="C576" s="172" t="s">
        <v>269</v>
      </c>
      <c r="D576" s="205">
        <v>250000</v>
      </c>
      <c r="E576" s="76"/>
      <c r="F576" s="76"/>
      <c r="G576" s="76"/>
      <c r="H576" s="76"/>
      <c r="I576" s="205"/>
      <c r="J576" s="205"/>
      <c r="K576" s="205"/>
      <c r="L576" s="205"/>
      <c r="M576" s="205"/>
      <c r="N576" s="205"/>
      <c r="O576" s="167"/>
    </row>
    <row r="577" spans="1:18" x14ac:dyDescent="0.2">
      <c r="B577" s="186" t="s">
        <v>9</v>
      </c>
      <c r="D577" s="227">
        <f>SUM(D566:D576)</f>
        <v>31170000</v>
      </c>
      <c r="E577" s="179">
        <f>SUM(E566:E576)</f>
        <v>1500000</v>
      </c>
      <c r="F577" s="179">
        <f>SUM(F566:F571)</f>
        <v>0</v>
      </c>
      <c r="G577" s="179">
        <f>SUM(G566:G576)</f>
        <v>10500000</v>
      </c>
      <c r="H577" s="179">
        <f>SUM(H566:H571)</f>
        <v>0</v>
      </c>
      <c r="I577" s="227">
        <f>SUM(I566:I576)</f>
        <v>2049000</v>
      </c>
      <c r="J577" s="227">
        <f>SUM(J566:J571)</f>
        <v>0</v>
      </c>
      <c r="K577" s="227">
        <f>SUM(K566:K575)</f>
        <v>27316810</v>
      </c>
      <c r="L577" s="227">
        <f>SUM(L566:L571)</f>
        <v>0</v>
      </c>
      <c r="M577" s="227">
        <f>SUM(M566:M571)</f>
        <v>0</v>
      </c>
      <c r="N577" s="227">
        <f>SUM(N566:N576)</f>
        <v>43222000</v>
      </c>
      <c r="O577" s="75"/>
      <c r="P577" s="178">
        <f>SUM(P568:P569)</f>
        <v>0</v>
      </c>
      <c r="Q577" s="188">
        <f>SUM(Q568:Q569)</f>
        <v>0</v>
      </c>
    </row>
    <row r="578" spans="1:18" x14ac:dyDescent="0.2">
      <c r="A578" s="208"/>
      <c r="D578" s="205">
        <f>D577+G577+H577+E577</f>
        <v>43170000</v>
      </c>
      <c r="E578" s="76"/>
      <c r="F578" s="76"/>
      <c r="G578" s="76"/>
      <c r="H578" s="76"/>
      <c r="I578" s="205">
        <f>I577+K577</f>
        <v>29365810</v>
      </c>
      <c r="J578" s="205"/>
      <c r="K578" s="205"/>
      <c r="L578" s="205">
        <f>L577+N577</f>
        <v>43222000</v>
      </c>
      <c r="M578" s="205"/>
      <c r="N578" s="420"/>
      <c r="O578" s="75"/>
    </row>
    <row r="579" spans="1:18" x14ac:dyDescent="0.2">
      <c r="A579" s="208"/>
      <c r="B579" s="75"/>
      <c r="D579" s="205"/>
      <c r="E579" s="76"/>
      <c r="F579" s="76"/>
      <c r="G579" s="76"/>
      <c r="H579" s="76"/>
      <c r="I579" s="205"/>
      <c r="J579" s="205"/>
      <c r="K579" s="205"/>
      <c r="L579" s="205"/>
      <c r="M579" s="205"/>
      <c r="N579" s="205"/>
    </row>
    <row r="580" spans="1:18" ht="15.75" x14ac:dyDescent="0.25">
      <c r="A580" s="210">
        <v>50</v>
      </c>
      <c r="B580" s="177" t="s">
        <v>934</v>
      </c>
      <c r="D580" s="205"/>
      <c r="E580" s="76"/>
      <c r="F580" s="76"/>
      <c r="G580" s="76"/>
      <c r="H580" s="76"/>
      <c r="I580" s="205"/>
      <c r="J580" s="205"/>
      <c r="K580" s="205"/>
      <c r="L580" s="205"/>
      <c r="M580" s="205"/>
      <c r="N580" s="205"/>
    </row>
    <row r="581" spans="1:18" x14ac:dyDescent="0.2">
      <c r="A581" s="194">
        <v>50.1</v>
      </c>
      <c r="B581" s="186" t="s">
        <v>1812</v>
      </c>
      <c r="C581" s="189" t="s">
        <v>1537</v>
      </c>
      <c r="D581" s="279">
        <v>1000000</v>
      </c>
      <c r="E581" s="76" t="s">
        <v>27</v>
      </c>
      <c r="F581" s="76"/>
      <c r="G581" s="76"/>
      <c r="H581" s="76"/>
      <c r="I581" s="205"/>
      <c r="J581" s="205"/>
      <c r="K581" s="205"/>
      <c r="L581" s="205" t="s">
        <v>27</v>
      </c>
      <c r="M581" s="205"/>
      <c r="N581" s="205" t="s">
        <v>27</v>
      </c>
    </row>
    <row r="582" spans="1:18" x14ac:dyDescent="0.2">
      <c r="A582" s="194">
        <v>50.2</v>
      </c>
      <c r="B582" s="75" t="s">
        <v>1625</v>
      </c>
      <c r="C582" s="189" t="s">
        <v>1539</v>
      </c>
      <c r="D582" s="279">
        <v>500000</v>
      </c>
      <c r="E582" s="76"/>
      <c r="F582" s="76"/>
      <c r="G582" s="76"/>
      <c r="H582" s="76"/>
      <c r="I582" s="205"/>
      <c r="J582" s="205"/>
      <c r="K582" s="205"/>
      <c r="L582" s="205"/>
      <c r="M582" s="205"/>
      <c r="N582" s="205"/>
      <c r="O582" s="75"/>
    </row>
    <row r="583" spans="1:18" x14ac:dyDescent="0.2">
      <c r="A583" s="194">
        <v>50.3</v>
      </c>
      <c r="B583" s="186" t="s">
        <v>1652</v>
      </c>
      <c r="C583" s="189" t="s">
        <v>1638</v>
      </c>
      <c r="D583" s="279">
        <v>12000</v>
      </c>
      <c r="E583" s="76"/>
      <c r="F583" s="76"/>
      <c r="G583" s="76"/>
      <c r="H583" s="76"/>
      <c r="I583" s="205"/>
      <c r="J583" s="205"/>
      <c r="K583" s="205"/>
      <c r="L583" s="205"/>
      <c r="M583" s="205"/>
      <c r="N583" s="205"/>
      <c r="O583" s="75"/>
    </row>
    <row r="584" spans="1:18" x14ac:dyDescent="0.2">
      <c r="A584" s="194">
        <v>50.5</v>
      </c>
      <c r="B584" s="186" t="s">
        <v>1626</v>
      </c>
      <c r="C584" s="189" t="s">
        <v>1627</v>
      </c>
      <c r="D584" s="279">
        <v>100000</v>
      </c>
      <c r="E584" s="76"/>
      <c r="F584" s="76"/>
      <c r="G584" s="76"/>
      <c r="H584" s="76"/>
      <c r="I584" s="205"/>
      <c r="J584" s="205"/>
      <c r="K584" s="205"/>
      <c r="L584" s="205"/>
      <c r="M584" s="205"/>
      <c r="N584" s="205"/>
      <c r="O584" s="75"/>
    </row>
    <row r="585" spans="1:18" x14ac:dyDescent="0.2">
      <c r="A585" s="208"/>
      <c r="B585" s="186" t="s">
        <v>9</v>
      </c>
      <c r="C585" s="189"/>
      <c r="D585" s="333">
        <f>SUM(D581:D584)</f>
        <v>1612000</v>
      </c>
      <c r="E585" s="179"/>
      <c r="F585" s="179" t="s">
        <v>27</v>
      </c>
      <c r="G585" s="214">
        <f>SUM(G581:G584)</f>
        <v>0</v>
      </c>
      <c r="H585" s="214">
        <f>SUM(H581:H584)</f>
        <v>0</v>
      </c>
      <c r="I585" s="333">
        <f>SUM(I581:I584)</f>
        <v>0</v>
      </c>
      <c r="J585" s="227">
        <f>SUM(J581:J581)</f>
        <v>0</v>
      </c>
      <c r="K585" s="333">
        <f>SUM(K581:K584)</f>
        <v>0</v>
      </c>
      <c r="L585" s="227">
        <f>SUM(L581:L581)</f>
        <v>0</v>
      </c>
      <c r="M585" s="227">
        <f>SUM(M581:M581)</f>
        <v>0</v>
      </c>
      <c r="N585" s="227">
        <f>SUM(N581:N581)</f>
        <v>0</v>
      </c>
      <c r="O585" s="75"/>
      <c r="P585" s="178">
        <f>SUM(P581:P581)</f>
        <v>0</v>
      </c>
      <c r="Q585" s="188">
        <f>SUM(Q581:Q581)</f>
        <v>0</v>
      </c>
      <c r="R585" s="75"/>
    </row>
    <row r="586" spans="1:18" x14ac:dyDescent="0.2">
      <c r="A586" s="208"/>
      <c r="B586" s="186"/>
      <c r="D586" s="205">
        <f>D585+G585+H585</f>
        <v>1612000</v>
      </c>
      <c r="E586" s="76"/>
      <c r="F586" s="76"/>
      <c r="G586" s="76"/>
      <c r="H586" s="76"/>
      <c r="I586" s="205">
        <f>I585+K585</f>
        <v>0</v>
      </c>
      <c r="J586" s="205"/>
      <c r="K586" s="205"/>
      <c r="L586" s="205">
        <f>L585+N585</f>
        <v>0</v>
      </c>
      <c r="M586" s="205"/>
      <c r="N586" s="205"/>
      <c r="O586" s="75"/>
    </row>
    <row r="587" spans="1:18" x14ac:dyDescent="0.2">
      <c r="A587" s="194"/>
      <c r="B587" s="186"/>
      <c r="D587" s="205"/>
      <c r="E587" s="76"/>
      <c r="F587" s="76"/>
      <c r="G587" s="76"/>
      <c r="H587" s="76"/>
      <c r="I587" s="205"/>
      <c r="J587" s="205"/>
      <c r="K587" s="205"/>
      <c r="L587" s="205"/>
      <c r="M587" s="205"/>
      <c r="N587" s="205"/>
    </row>
    <row r="588" spans="1:18" ht="15.75" x14ac:dyDescent="0.25">
      <c r="A588" s="210">
        <v>51</v>
      </c>
      <c r="B588" s="177" t="s">
        <v>935</v>
      </c>
      <c r="D588" s="205"/>
      <c r="E588" s="76"/>
      <c r="F588" s="76"/>
      <c r="G588" s="76"/>
      <c r="H588" s="76"/>
      <c r="I588" s="205"/>
      <c r="J588" s="205"/>
      <c r="K588" s="205"/>
      <c r="L588" s="205"/>
      <c r="M588" s="205"/>
      <c r="N588" s="205"/>
    </row>
    <row r="589" spans="1:18" x14ac:dyDescent="0.2">
      <c r="A589" s="194">
        <v>51.1</v>
      </c>
      <c r="B589" s="186" t="s">
        <v>1813</v>
      </c>
      <c r="C589" s="172" t="s">
        <v>1539</v>
      </c>
      <c r="D589" s="205">
        <v>1000000</v>
      </c>
      <c r="E589" s="76"/>
      <c r="F589" s="76"/>
      <c r="G589" s="76"/>
      <c r="H589" s="76"/>
      <c r="I589" s="205">
        <v>1000000</v>
      </c>
      <c r="J589" s="205"/>
      <c r="K589" s="205"/>
      <c r="L589" s="205">
        <v>1000000</v>
      </c>
      <c r="M589" s="205"/>
      <c r="N589" s="205"/>
    </row>
    <row r="590" spans="1:18" x14ac:dyDescent="0.2">
      <c r="A590" s="194">
        <v>51.2</v>
      </c>
      <c r="B590" s="186" t="s">
        <v>1653</v>
      </c>
      <c r="C590" s="172" t="s">
        <v>1185</v>
      </c>
      <c r="D590" s="205">
        <v>300000</v>
      </c>
      <c r="E590" s="76"/>
      <c r="F590" s="76"/>
      <c r="G590" s="76"/>
      <c r="H590" s="76"/>
      <c r="I590" s="205"/>
      <c r="J590" s="205"/>
      <c r="K590" s="205"/>
      <c r="L590" s="205"/>
      <c r="M590" s="205"/>
      <c r="N590" s="205"/>
    </row>
    <row r="591" spans="1:18" ht="21.75" customHeight="1" x14ac:dyDescent="0.2">
      <c r="A591" s="194">
        <v>51.3</v>
      </c>
      <c r="B591" s="186" t="s">
        <v>1289</v>
      </c>
      <c r="C591" s="172" t="s">
        <v>239</v>
      </c>
      <c r="D591" s="205">
        <v>0</v>
      </c>
      <c r="E591" s="76"/>
      <c r="F591" s="76"/>
      <c r="G591" s="76"/>
      <c r="H591" s="76"/>
      <c r="I591" s="205">
        <v>0</v>
      </c>
      <c r="J591" s="205"/>
      <c r="K591" s="205"/>
      <c r="L591" s="205">
        <v>0</v>
      </c>
      <c r="M591" s="205"/>
      <c r="N591" s="205"/>
    </row>
    <row r="592" spans="1:18" ht="18.75" customHeight="1" x14ac:dyDescent="0.2">
      <c r="A592" s="194">
        <v>51.4</v>
      </c>
      <c r="B592" s="186" t="s">
        <v>1348</v>
      </c>
      <c r="C592" s="172" t="s">
        <v>239</v>
      </c>
      <c r="D592" s="205">
        <v>10000</v>
      </c>
      <c r="E592" s="76"/>
      <c r="F592" s="76"/>
      <c r="G592" s="76"/>
      <c r="H592" s="76"/>
      <c r="I592" s="205">
        <v>10000</v>
      </c>
      <c r="J592" s="205"/>
      <c r="K592" s="205"/>
      <c r="L592" s="205">
        <v>15000</v>
      </c>
      <c r="M592" s="205"/>
      <c r="N592" s="205"/>
    </row>
    <row r="593" spans="1:17" ht="18" customHeight="1" x14ac:dyDescent="0.2">
      <c r="A593" s="194">
        <v>51.5</v>
      </c>
      <c r="B593" s="186" t="s">
        <v>1349</v>
      </c>
      <c r="C593" s="172" t="s">
        <v>240</v>
      </c>
      <c r="D593" s="205">
        <v>50000</v>
      </c>
      <c r="E593" s="76"/>
      <c r="F593" s="76"/>
      <c r="G593" s="76"/>
      <c r="H593" s="76"/>
      <c r="I593" s="205">
        <v>6500</v>
      </c>
      <c r="J593" s="205"/>
      <c r="K593" s="205"/>
      <c r="L593" s="205"/>
      <c r="M593" s="205"/>
      <c r="N593" s="205"/>
    </row>
    <row r="594" spans="1:17" x14ac:dyDescent="0.2">
      <c r="A594" s="194">
        <v>51.6</v>
      </c>
      <c r="B594" s="186" t="s">
        <v>1353</v>
      </c>
      <c r="C594" s="172" t="s">
        <v>240</v>
      </c>
      <c r="D594" s="205">
        <v>50000</v>
      </c>
      <c r="E594" s="76"/>
      <c r="F594" s="76"/>
      <c r="G594" s="76"/>
      <c r="H594" s="76"/>
      <c r="I594" s="205"/>
      <c r="J594" s="205"/>
      <c r="K594" s="205"/>
      <c r="L594" s="205"/>
      <c r="M594" s="205"/>
      <c r="N594" s="205"/>
    </row>
    <row r="595" spans="1:17" x14ac:dyDescent="0.2">
      <c r="A595" s="194">
        <v>51.7</v>
      </c>
      <c r="B595" s="186" t="s">
        <v>1814</v>
      </c>
      <c r="C595" s="172" t="s">
        <v>1539</v>
      </c>
      <c r="D595" s="205">
        <v>250000</v>
      </c>
      <c r="E595" s="76"/>
      <c r="F595" s="76"/>
      <c r="G595" s="76"/>
      <c r="H595" s="76"/>
      <c r="I595" s="205"/>
      <c r="J595" s="205"/>
      <c r="K595" s="205"/>
      <c r="L595" s="205"/>
      <c r="M595" s="205"/>
      <c r="N595" s="205"/>
    </row>
    <row r="596" spans="1:17" x14ac:dyDescent="0.2">
      <c r="A596" s="194">
        <v>51.8</v>
      </c>
      <c r="B596" s="221" t="s">
        <v>1628</v>
      </c>
      <c r="C596" s="172" t="s">
        <v>1539</v>
      </c>
      <c r="D596" s="205">
        <v>250000</v>
      </c>
      <c r="E596" s="76"/>
      <c r="F596" s="76"/>
      <c r="G596" s="76"/>
      <c r="H596" s="76"/>
      <c r="I596" s="205"/>
      <c r="J596" s="205"/>
      <c r="K596" s="205"/>
      <c r="L596" s="205"/>
      <c r="M596" s="205"/>
      <c r="N596" s="205"/>
      <c r="O596" s="75"/>
    </row>
    <row r="597" spans="1:17" x14ac:dyDescent="0.2">
      <c r="A597" s="194">
        <v>51.9</v>
      </c>
      <c r="B597" s="168" t="s">
        <v>1367</v>
      </c>
      <c r="C597" s="172" t="s">
        <v>240</v>
      </c>
      <c r="D597" s="205">
        <v>600000</v>
      </c>
      <c r="E597" s="76"/>
      <c r="F597" s="76"/>
      <c r="G597" s="76"/>
      <c r="H597" s="76"/>
      <c r="I597" s="205"/>
      <c r="J597" s="205"/>
      <c r="K597" s="205"/>
      <c r="L597" s="205"/>
      <c r="M597" s="205"/>
      <c r="N597" s="205"/>
      <c r="O597" s="75"/>
    </row>
    <row r="598" spans="1:17" x14ac:dyDescent="0.2">
      <c r="A598" s="202">
        <v>51.1</v>
      </c>
      <c r="B598" s="168" t="s">
        <v>1769</v>
      </c>
      <c r="C598" s="172" t="s">
        <v>1872</v>
      </c>
      <c r="D598" s="205">
        <v>500000</v>
      </c>
      <c r="E598" s="76"/>
      <c r="F598" s="76"/>
      <c r="G598" s="76"/>
      <c r="H598" s="76"/>
      <c r="I598" s="205"/>
      <c r="J598" s="205"/>
      <c r="K598" s="205"/>
      <c r="L598" s="205"/>
      <c r="M598" s="205"/>
      <c r="N598" s="205"/>
      <c r="O598" s="75"/>
    </row>
    <row r="599" spans="1:17" x14ac:dyDescent="0.2">
      <c r="A599" s="202">
        <v>51.11</v>
      </c>
      <c r="B599" s="168" t="s">
        <v>1651</v>
      </c>
      <c r="C599" s="172" t="s">
        <v>1185</v>
      </c>
      <c r="D599" s="205">
        <v>0</v>
      </c>
      <c r="E599" s="76"/>
      <c r="F599" s="76"/>
      <c r="G599" s="76"/>
      <c r="H599" s="76"/>
      <c r="I599" s="205">
        <v>24000</v>
      </c>
      <c r="J599" s="205"/>
      <c r="K599" s="205"/>
      <c r="L599" s="205"/>
      <c r="M599" s="205"/>
      <c r="N599" s="205"/>
      <c r="O599" s="75"/>
    </row>
    <row r="600" spans="1:17" x14ac:dyDescent="0.2">
      <c r="A600" s="202">
        <v>51.12</v>
      </c>
      <c r="B600" s="168" t="s">
        <v>1629</v>
      </c>
      <c r="C600" s="172" t="s">
        <v>1627</v>
      </c>
      <c r="D600" s="205"/>
      <c r="E600" s="76"/>
      <c r="F600" s="76"/>
      <c r="G600" s="76"/>
      <c r="H600" s="76"/>
      <c r="I600" s="205"/>
      <c r="J600" s="205"/>
      <c r="K600" s="205"/>
      <c r="L600" s="205"/>
      <c r="M600" s="205"/>
      <c r="N600" s="205"/>
      <c r="O600" s="75"/>
    </row>
    <row r="601" spans="1:17" x14ac:dyDescent="0.2">
      <c r="A601" s="202">
        <v>51.13</v>
      </c>
      <c r="B601" s="168" t="s">
        <v>1630</v>
      </c>
      <c r="C601" s="172" t="s">
        <v>1627</v>
      </c>
      <c r="D601" s="205"/>
      <c r="E601" s="76"/>
      <c r="F601" s="76" t="s">
        <v>43</v>
      </c>
      <c r="G601" s="76">
        <v>5500000</v>
      </c>
      <c r="H601" s="76"/>
      <c r="I601" s="205"/>
      <c r="J601" s="205"/>
      <c r="K601" s="205"/>
      <c r="L601" s="205"/>
      <c r="M601" s="205"/>
      <c r="N601" s="205"/>
      <c r="O601" s="75"/>
    </row>
    <row r="602" spans="1:17" x14ac:dyDescent="0.2">
      <c r="A602" s="202">
        <v>51.14</v>
      </c>
      <c r="B602" s="168" t="s">
        <v>1631</v>
      </c>
      <c r="C602" s="172" t="s">
        <v>240</v>
      </c>
      <c r="D602" s="205"/>
      <c r="E602" s="76"/>
      <c r="F602" s="76"/>
      <c r="G602" s="76" t="s">
        <v>27</v>
      </c>
      <c r="H602" s="76"/>
      <c r="I602" s="205"/>
      <c r="J602" s="205"/>
      <c r="K602" s="205"/>
      <c r="L602" s="205"/>
      <c r="M602" s="205"/>
      <c r="N602" s="205"/>
      <c r="O602" s="75"/>
    </row>
    <row r="603" spans="1:17" x14ac:dyDescent="0.2">
      <c r="A603" s="202">
        <v>51.15</v>
      </c>
      <c r="B603" s="168" t="s">
        <v>1632</v>
      </c>
      <c r="C603" s="172" t="s">
        <v>1613</v>
      </c>
      <c r="D603" s="205"/>
      <c r="E603" s="76"/>
      <c r="F603" s="168" t="s">
        <v>45</v>
      </c>
      <c r="G603" s="182">
        <v>27389110</v>
      </c>
      <c r="H603" s="76"/>
      <c r="I603" s="205"/>
      <c r="J603" s="205"/>
      <c r="K603" s="205"/>
      <c r="L603" s="205"/>
      <c r="M603" s="205"/>
      <c r="N603" s="205"/>
      <c r="O603" s="75"/>
    </row>
    <row r="604" spans="1:17" x14ac:dyDescent="0.2">
      <c r="A604" s="202">
        <v>51.16</v>
      </c>
      <c r="B604" s="168" t="s">
        <v>1709</v>
      </c>
      <c r="C604" s="172" t="s">
        <v>22</v>
      </c>
      <c r="D604" s="205"/>
      <c r="F604" s="168" t="s">
        <v>1563</v>
      </c>
      <c r="H604" s="182">
        <v>0</v>
      </c>
    </row>
    <row r="605" spans="1:17" s="293" customFormat="1" x14ac:dyDescent="0.2">
      <c r="A605" s="234">
        <v>51.17</v>
      </c>
      <c r="B605" s="293" t="s">
        <v>1815</v>
      </c>
      <c r="C605" s="240" t="s">
        <v>22</v>
      </c>
      <c r="D605" s="226"/>
      <c r="E605" s="213"/>
      <c r="F605" s="293" t="s">
        <v>1336</v>
      </c>
      <c r="G605" s="213">
        <v>11000000</v>
      </c>
      <c r="H605" s="213"/>
      <c r="O605" s="186"/>
      <c r="P605" s="240"/>
    </row>
    <row r="606" spans="1:17" x14ac:dyDescent="0.2">
      <c r="A606" s="208" t="s">
        <v>27</v>
      </c>
      <c r="B606" s="186" t="s">
        <v>9</v>
      </c>
      <c r="D606" s="205">
        <f>SUM(D589:D604)</f>
        <v>3010000</v>
      </c>
      <c r="E606" s="179"/>
      <c r="F606" s="179" t="s">
        <v>27</v>
      </c>
      <c r="G606" s="179">
        <f>SUM(G589:G605)</f>
        <v>43889110</v>
      </c>
      <c r="H606" s="179">
        <f>SUM(H589:H604)</f>
        <v>0</v>
      </c>
      <c r="I606" s="227">
        <f t="shared" ref="I606:N606" si="18">SUM(I589:I604)</f>
        <v>1040500</v>
      </c>
      <c r="J606" s="227">
        <f t="shared" si="18"/>
        <v>0</v>
      </c>
      <c r="K606" s="227">
        <f t="shared" si="18"/>
        <v>0</v>
      </c>
      <c r="L606" s="227">
        <f t="shared" si="18"/>
        <v>1015000</v>
      </c>
      <c r="M606" s="227">
        <f t="shared" si="18"/>
        <v>0</v>
      </c>
      <c r="N606" s="227">
        <f t="shared" si="18"/>
        <v>0</v>
      </c>
      <c r="O606" s="75"/>
      <c r="P606" s="178">
        <f>SUM(P589:P593)</f>
        <v>0</v>
      </c>
      <c r="Q606" s="188">
        <f>SUM(Q589:Q593)</f>
        <v>0</v>
      </c>
    </row>
    <row r="607" spans="1:17" x14ac:dyDescent="0.2">
      <c r="A607" s="208"/>
      <c r="B607" s="186"/>
      <c r="D607" s="205">
        <f>D606+G606+H606</f>
        <v>46899110</v>
      </c>
      <c r="E607" s="76"/>
      <c r="F607" s="76"/>
      <c r="G607" s="76"/>
      <c r="H607" s="76"/>
      <c r="I607" s="205">
        <f>I606+K606</f>
        <v>1040500</v>
      </c>
      <c r="J607" s="205"/>
      <c r="K607" s="205"/>
      <c r="L607" s="205">
        <f>L606+N606</f>
        <v>1015000</v>
      </c>
      <c r="M607" s="205"/>
      <c r="N607" s="205"/>
    </row>
    <row r="609" spans="1:14" ht="15.75" x14ac:dyDescent="0.25">
      <c r="A609" s="210">
        <v>52</v>
      </c>
      <c r="B609" s="177" t="s">
        <v>936</v>
      </c>
      <c r="D609" s="205"/>
      <c r="E609" s="76"/>
      <c r="F609" s="76"/>
      <c r="G609" s="76"/>
      <c r="H609" s="76"/>
      <c r="I609" s="205"/>
      <c r="J609" s="205"/>
      <c r="K609" s="205"/>
      <c r="L609" s="205"/>
      <c r="M609" s="205"/>
      <c r="N609" s="205"/>
    </row>
    <row r="610" spans="1:14" x14ac:dyDescent="0.2">
      <c r="A610" s="194">
        <v>52.1</v>
      </c>
      <c r="B610" s="186" t="s">
        <v>34</v>
      </c>
      <c r="C610" s="172" t="s">
        <v>1537</v>
      </c>
      <c r="D610" s="205">
        <v>0</v>
      </c>
      <c r="E610" s="76"/>
      <c r="F610" s="76"/>
      <c r="G610" s="76"/>
      <c r="H610" s="76"/>
      <c r="I610" s="205">
        <v>400000</v>
      </c>
      <c r="J610" s="205"/>
      <c r="K610" s="205"/>
      <c r="L610" s="205">
        <v>400000</v>
      </c>
      <c r="M610" s="205"/>
      <c r="N610" s="205"/>
    </row>
    <row r="611" spans="1:14" x14ac:dyDescent="0.2">
      <c r="A611" s="194">
        <v>52.2</v>
      </c>
      <c r="B611" s="186" t="s">
        <v>1817</v>
      </c>
      <c r="C611" s="172" t="s">
        <v>1627</v>
      </c>
      <c r="D611" s="205">
        <v>3500000</v>
      </c>
      <c r="E611" s="76"/>
      <c r="F611" s="76"/>
      <c r="G611" s="76"/>
      <c r="H611" s="76"/>
      <c r="I611" s="205">
        <v>1000000</v>
      </c>
      <c r="J611" s="205"/>
      <c r="K611" s="205"/>
      <c r="L611" s="205"/>
      <c r="M611" s="205"/>
      <c r="N611" s="205"/>
    </row>
    <row r="612" spans="1:14" x14ac:dyDescent="0.2">
      <c r="A612" s="194">
        <v>52.3</v>
      </c>
      <c r="B612" s="186" t="s">
        <v>1374</v>
      </c>
      <c r="C612" s="172" t="s">
        <v>1537</v>
      </c>
      <c r="D612" s="205">
        <v>50000</v>
      </c>
      <c r="E612" s="205"/>
      <c r="F612" s="76"/>
      <c r="G612" s="76"/>
      <c r="H612" s="76"/>
      <c r="I612" s="205"/>
      <c r="J612" s="205"/>
      <c r="K612" s="205"/>
      <c r="L612" s="205"/>
      <c r="M612" s="205"/>
      <c r="N612" s="205"/>
    </row>
    <row r="613" spans="1:14" x14ac:dyDescent="0.2">
      <c r="A613" s="194">
        <v>52.4</v>
      </c>
      <c r="B613" s="186" t="s">
        <v>1375</v>
      </c>
      <c r="C613" s="172" t="s">
        <v>1537</v>
      </c>
      <c r="D613" s="213">
        <v>150000</v>
      </c>
      <c r="F613" s="76"/>
      <c r="I613" s="205"/>
      <c r="J613" s="205"/>
      <c r="K613" s="205"/>
      <c r="L613" s="205"/>
      <c r="M613" s="205"/>
      <c r="N613" s="205"/>
    </row>
    <row r="614" spans="1:14" ht="12" customHeight="1" x14ac:dyDescent="0.2">
      <c r="A614" s="194">
        <v>52.5</v>
      </c>
      <c r="B614" s="221" t="s">
        <v>1633</v>
      </c>
      <c r="C614" s="172" t="s">
        <v>1537</v>
      </c>
      <c r="D614" s="205">
        <v>25000</v>
      </c>
      <c r="E614" s="76"/>
      <c r="I614" s="205"/>
      <c r="J614" s="205"/>
      <c r="K614" s="205"/>
      <c r="L614" s="205"/>
      <c r="M614" s="205"/>
      <c r="N614" s="205"/>
    </row>
    <row r="615" spans="1:14" ht="15" customHeight="1" x14ac:dyDescent="0.2">
      <c r="A615" s="194">
        <v>52.6</v>
      </c>
      <c r="B615" s="221" t="s">
        <v>1635</v>
      </c>
      <c r="C615" s="172" t="s">
        <v>1537</v>
      </c>
      <c r="D615" s="205">
        <v>20000</v>
      </c>
      <c r="E615" s="76"/>
      <c r="I615" s="205"/>
      <c r="J615" s="205"/>
      <c r="K615" s="205"/>
      <c r="L615" s="205"/>
      <c r="M615" s="205"/>
      <c r="N615" s="205"/>
    </row>
    <row r="616" spans="1:14" ht="15" customHeight="1" x14ac:dyDescent="0.2">
      <c r="A616" s="194">
        <v>52.7</v>
      </c>
      <c r="B616" s="186" t="s">
        <v>1634</v>
      </c>
      <c r="C616" s="172" t="s">
        <v>1636</v>
      </c>
      <c r="D616" s="205">
        <v>500000</v>
      </c>
      <c r="E616" s="76"/>
      <c r="I616" s="205"/>
      <c r="J616" s="205"/>
      <c r="K616" s="205"/>
      <c r="L616" s="205"/>
      <c r="M616" s="205"/>
      <c r="N616" s="205"/>
    </row>
    <row r="617" spans="1:14" x14ac:dyDescent="0.2">
      <c r="A617" s="194">
        <v>52.8</v>
      </c>
      <c r="B617" s="186" t="s">
        <v>1637</v>
      </c>
      <c r="C617" s="172" t="s">
        <v>240</v>
      </c>
      <c r="D617" s="205">
        <v>5000</v>
      </c>
      <c r="E617" s="76"/>
      <c r="I617" s="205"/>
      <c r="J617" s="205"/>
      <c r="K617" s="205"/>
      <c r="L617" s="205"/>
      <c r="M617" s="205"/>
      <c r="N617" s="205"/>
    </row>
    <row r="618" spans="1:14" ht="16.5" customHeight="1" x14ac:dyDescent="0.2">
      <c r="A618" s="194">
        <v>52.9</v>
      </c>
      <c r="B618" s="186" t="s">
        <v>1818</v>
      </c>
      <c r="C618" s="172" t="s">
        <v>1638</v>
      </c>
      <c r="D618" s="205">
        <v>100000</v>
      </c>
      <c r="E618" s="76"/>
      <c r="I618" s="205"/>
      <c r="J618" s="205"/>
      <c r="K618" s="205"/>
      <c r="L618" s="205"/>
      <c r="M618" s="205"/>
      <c r="N618" s="205"/>
    </row>
    <row r="619" spans="1:14" ht="16.5" customHeight="1" x14ac:dyDescent="0.2">
      <c r="A619" s="202">
        <v>52.1</v>
      </c>
      <c r="B619" s="186" t="s">
        <v>1380</v>
      </c>
      <c r="C619" s="172" t="s">
        <v>1185</v>
      </c>
      <c r="D619" s="205">
        <v>5000</v>
      </c>
      <c r="E619" s="76"/>
      <c r="I619" s="205"/>
      <c r="J619" s="205"/>
      <c r="K619" s="205"/>
      <c r="L619" s="205"/>
      <c r="M619" s="205"/>
      <c r="N619" s="205"/>
    </row>
    <row r="620" spans="1:14" ht="16.5" customHeight="1" x14ac:dyDescent="0.2">
      <c r="A620" s="202">
        <v>52.11</v>
      </c>
      <c r="B620" s="186" t="s">
        <v>1382</v>
      </c>
      <c r="C620" s="172" t="s">
        <v>1639</v>
      </c>
      <c r="D620" s="205">
        <v>3000</v>
      </c>
      <c r="E620" s="76"/>
      <c r="I620" s="205"/>
      <c r="J620" s="205"/>
      <c r="K620" s="205"/>
      <c r="L620" s="205"/>
      <c r="M620" s="205"/>
      <c r="N620" s="205"/>
    </row>
    <row r="621" spans="1:14" ht="16.5" customHeight="1" x14ac:dyDescent="0.2">
      <c r="A621" s="202">
        <v>52.12</v>
      </c>
      <c r="B621" s="186" t="s">
        <v>1819</v>
      </c>
      <c r="C621" s="172" t="s">
        <v>1640</v>
      </c>
      <c r="D621" s="205">
        <v>1000000</v>
      </c>
      <c r="E621" s="76"/>
      <c r="I621" s="205">
        <v>2000000</v>
      </c>
      <c r="J621" s="205"/>
      <c r="K621" s="205"/>
      <c r="L621" s="205">
        <v>2000000</v>
      </c>
      <c r="M621" s="205"/>
      <c r="N621" s="205"/>
    </row>
    <row r="622" spans="1:14" ht="15.75" customHeight="1" x14ac:dyDescent="0.2">
      <c r="A622" s="202">
        <v>52.13</v>
      </c>
      <c r="B622" s="186" t="s">
        <v>1384</v>
      </c>
      <c r="C622" s="172" t="s">
        <v>1639</v>
      </c>
      <c r="D622" s="205">
        <v>5000</v>
      </c>
      <c r="E622" s="76"/>
      <c r="I622" s="205"/>
      <c r="J622" s="205"/>
      <c r="K622" s="205"/>
      <c r="L622" s="205"/>
      <c r="M622" s="205"/>
      <c r="N622" s="205"/>
    </row>
    <row r="623" spans="1:14" ht="13.5" customHeight="1" x14ac:dyDescent="0.2">
      <c r="A623" s="202">
        <v>52.14</v>
      </c>
      <c r="B623" s="186" t="s">
        <v>1385</v>
      </c>
      <c r="C623" s="172" t="s">
        <v>1639</v>
      </c>
      <c r="D623" s="205">
        <v>10000</v>
      </c>
      <c r="E623" s="76"/>
      <c r="I623" s="205"/>
      <c r="J623" s="205"/>
      <c r="K623" s="205"/>
      <c r="L623" s="205"/>
      <c r="M623" s="205"/>
      <c r="N623" s="205"/>
    </row>
    <row r="624" spans="1:14" ht="18" customHeight="1" x14ac:dyDescent="0.2">
      <c r="A624" s="202">
        <v>52.15</v>
      </c>
      <c r="B624" s="186" t="s">
        <v>1386</v>
      </c>
      <c r="C624" s="172" t="s">
        <v>1639</v>
      </c>
      <c r="D624" s="205">
        <v>50000</v>
      </c>
      <c r="E624" s="76"/>
      <c r="I624" s="205"/>
      <c r="J624" s="205"/>
      <c r="K624" s="205"/>
      <c r="L624" s="205"/>
      <c r="M624" s="205"/>
      <c r="N624" s="205"/>
    </row>
    <row r="625" spans="1:14" ht="15.75" customHeight="1" x14ac:dyDescent="0.2">
      <c r="A625" s="202">
        <v>52.16</v>
      </c>
      <c r="B625" s="186" t="s">
        <v>1820</v>
      </c>
      <c r="C625" s="172" t="s">
        <v>1639</v>
      </c>
      <c r="D625" s="205">
        <v>9000</v>
      </c>
      <c r="E625" s="76"/>
      <c r="I625" s="205"/>
      <c r="J625" s="205"/>
      <c r="K625" s="205"/>
      <c r="L625" s="205"/>
      <c r="M625" s="205"/>
      <c r="N625" s="205"/>
    </row>
    <row r="626" spans="1:14" ht="15.75" customHeight="1" x14ac:dyDescent="0.2">
      <c r="A626" s="202">
        <v>52.17</v>
      </c>
      <c r="B626" s="186" t="s">
        <v>1388</v>
      </c>
      <c r="C626" s="172" t="s">
        <v>1639</v>
      </c>
      <c r="D626" s="205">
        <v>6200</v>
      </c>
      <c r="E626" s="76"/>
      <c r="I626" s="205"/>
      <c r="J626" s="205"/>
      <c r="K626" s="205"/>
      <c r="L626" s="205"/>
      <c r="M626" s="205"/>
      <c r="N626" s="205"/>
    </row>
    <row r="627" spans="1:14" ht="15.75" customHeight="1" x14ac:dyDescent="0.2">
      <c r="A627" s="202">
        <v>52.18</v>
      </c>
      <c r="B627" s="186" t="s">
        <v>1641</v>
      </c>
      <c r="C627" s="172" t="s">
        <v>1639</v>
      </c>
      <c r="D627" s="205">
        <v>1640</v>
      </c>
      <c r="E627" s="76"/>
      <c r="I627" s="205"/>
      <c r="J627" s="205"/>
      <c r="K627" s="205"/>
      <c r="L627" s="205"/>
      <c r="M627" s="205"/>
      <c r="N627" s="205"/>
    </row>
    <row r="628" spans="1:14" ht="15.75" customHeight="1" x14ac:dyDescent="0.2">
      <c r="A628" s="202">
        <v>52.19</v>
      </c>
      <c r="B628" s="186" t="s">
        <v>1642</v>
      </c>
      <c r="C628" s="172" t="s">
        <v>1639</v>
      </c>
      <c r="D628" s="205">
        <v>5000</v>
      </c>
      <c r="E628" s="76"/>
      <c r="I628" s="205"/>
      <c r="J628" s="205"/>
      <c r="K628" s="205"/>
      <c r="L628" s="205"/>
      <c r="M628" s="205"/>
      <c r="N628" s="205"/>
    </row>
    <row r="629" spans="1:14" ht="15.75" customHeight="1" x14ac:dyDescent="0.2">
      <c r="A629" s="202">
        <v>52.2</v>
      </c>
      <c r="B629" s="186" t="s">
        <v>1391</v>
      </c>
      <c r="C629" s="172" t="s">
        <v>1639</v>
      </c>
      <c r="D629" s="205">
        <v>2200</v>
      </c>
      <c r="E629" s="76"/>
      <c r="I629" s="205"/>
      <c r="J629" s="205"/>
      <c r="K629" s="205"/>
      <c r="L629" s="205"/>
      <c r="M629" s="205"/>
      <c r="N629" s="205"/>
    </row>
    <row r="630" spans="1:14" ht="15.75" customHeight="1" x14ac:dyDescent="0.2">
      <c r="A630" s="202">
        <v>52.21</v>
      </c>
      <c r="B630" s="186" t="s">
        <v>1643</v>
      </c>
      <c r="C630" s="172" t="s">
        <v>1639</v>
      </c>
      <c r="D630" s="205">
        <v>1200</v>
      </c>
      <c r="E630" s="76"/>
      <c r="I630" s="205"/>
      <c r="J630" s="205"/>
      <c r="K630" s="205"/>
      <c r="L630" s="205"/>
      <c r="M630" s="205"/>
      <c r="N630" s="205"/>
    </row>
    <row r="631" spans="1:14" ht="15.75" customHeight="1" x14ac:dyDescent="0.2">
      <c r="A631" s="202">
        <v>52.22</v>
      </c>
      <c r="B631" s="186" t="s">
        <v>1644</v>
      </c>
      <c r="C631" s="172" t="s">
        <v>1639</v>
      </c>
      <c r="D631" s="205">
        <v>0</v>
      </c>
      <c r="E631" s="76"/>
      <c r="I631" s="205"/>
      <c r="J631" s="205"/>
      <c r="K631" s="205"/>
      <c r="L631" s="205"/>
      <c r="M631" s="205"/>
      <c r="N631" s="205"/>
    </row>
    <row r="632" spans="1:14" ht="15.75" customHeight="1" x14ac:dyDescent="0.2">
      <c r="A632" s="202">
        <v>52.23</v>
      </c>
      <c r="B632" s="186" t="s">
        <v>1645</v>
      </c>
      <c r="C632" s="172" t="s">
        <v>1639</v>
      </c>
      <c r="D632" s="205">
        <v>990</v>
      </c>
      <c r="E632" s="76"/>
      <c r="I632" s="205"/>
      <c r="J632" s="205"/>
      <c r="K632" s="205"/>
      <c r="L632" s="205"/>
      <c r="M632" s="205"/>
      <c r="N632" s="205"/>
    </row>
    <row r="633" spans="1:14" ht="15.75" customHeight="1" x14ac:dyDescent="0.2">
      <c r="A633" s="202">
        <v>52.24</v>
      </c>
      <c r="B633" s="186" t="s">
        <v>1821</v>
      </c>
      <c r="C633" s="172" t="s">
        <v>1639</v>
      </c>
      <c r="D633" s="205">
        <v>50000</v>
      </c>
      <c r="E633" s="76"/>
      <c r="I633" s="205"/>
      <c r="J633" s="205"/>
      <c r="K633" s="205"/>
      <c r="L633" s="205"/>
      <c r="M633" s="205"/>
      <c r="N633" s="205"/>
    </row>
    <row r="634" spans="1:14" ht="15.75" customHeight="1" x14ac:dyDescent="0.2">
      <c r="A634" s="202">
        <v>52.25</v>
      </c>
      <c r="B634" s="186" t="s">
        <v>1646</v>
      </c>
      <c r="C634" s="172" t="s">
        <v>1639</v>
      </c>
      <c r="D634" s="205">
        <v>6000</v>
      </c>
      <c r="E634" s="76"/>
      <c r="I634" s="205"/>
      <c r="J634" s="205"/>
      <c r="K634" s="205"/>
      <c r="L634" s="205"/>
      <c r="M634" s="205"/>
      <c r="N634" s="205"/>
    </row>
    <row r="635" spans="1:14" ht="15.75" customHeight="1" x14ac:dyDescent="0.2">
      <c r="A635" s="202">
        <v>52.26</v>
      </c>
      <c r="B635" s="186" t="s">
        <v>1647</v>
      </c>
      <c r="C635" s="172" t="s">
        <v>1639</v>
      </c>
      <c r="D635" s="205">
        <v>5000</v>
      </c>
      <c r="E635" s="76"/>
      <c r="I635" s="205"/>
      <c r="J635" s="205"/>
      <c r="K635" s="205"/>
      <c r="L635" s="205"/>
      <c r="M635" s="205"/>
      <c r="N635" s="205"/>
    </row>
    <row r="636" spans="1:14" ht="15.75" customHeight="1" x14ac:dyDescent="0.2">
      <c r="A636" s="202">
        <v>52.27</v>
      </c>
      <c r="B636" s="186" t="s">
        <v>1654</v>
      </c>
      <c r="C636" s="172" t="s">
        <v>1639</v>
      </c>
      <c r="D636" s="205">
        <v>20000</v>
      </c>
      <c r="E636" s="76"/>
      <c r="I636" s="205"/>
      <c r="J636" s="205"/>
      <c r="K636" s="205"/>
      <c r="L636" s="205"/>
      <c r="M636" s="205"/>
      <c r="N636" s="205"/>
    </row>
    <row r="637" spans="1:14" ht="15.75" customHeight="1" x14ac:dyDescent="0.2">
      <c r="A637" s="202">
        <v>52.28</v>
      </c>
      <c r="B637" s="186" t="s">
        <v>1648</v>
      </c>
      <c r="C637" s="172" t="s">
        <v>1639</v>
      </c>
      <c r="D637" s="205">
        <v>30000</v>
      </c>
      <c r="E637" s="76"/>
      <c r="I637" s="205"/>
      <c r="J637" s="205"/>
      <c r="K637" s="205"/>
      <c r="L637" s="205"/>
      <c r="M637" s="205"/>
      <c r="N637" s="205"/>
    </row>
    <row r="638" spans="1:14" ht="13.5" customHeight="1" x14ac:dyDescent="0.2">
      <c r="A638" s="202">
        <v>52.29</v>
      </c>
      <c r="B638" s="186" t="s">
        <v>1651</v>
      </c>
      <c r="C638" s="172" t="s">
        <v>1185</v>
      </c>
      <c r="D638" s="205">
        <v>0</v>
      </c>
      <c r="E638" s="76"/>
      <c r="F638" s="76"/>
      <c r="G638" s="76"/>
      <c r="H638" s="76"/>
      <c r="I638" s="205">
        <v>24000</v>
      </c>
      <c r="J638" s="205"/>
      <c r="K638" s="205"/>
      <c r="L638" s="205"/>
      <c r="M638" s="205"/>
      <c r="N638" s="205"/>
    </row>
    <row r="639" spans="1:14" ht="13.5" customHeight="1" x14ac:dyDescent="0.2">
      <c r="A639" s="202">
        <v>52.3</v>
      </c>
      <c r="B639" s="186" t="s">
        <v>1655</v>
      </c>
      <c r="C639" s="172" t="s">
        <v>1627</v>
      </c>
      <c r="D639" s="205">
        <v>0</v>
      </c>
      <c r="E639" s="76"/>
      <c r="F639" s="76"/>
      <c r="G639" s="76"/>
      <c r="H639" s="76"/>
      <c r="I639" s="205"/>
      <c r="J639" s="205"/>
      <c r="K639" s="205"/>
      <c r="L639" s="205"/>
      <c r="M639" s="205"/>
      <c r="N639" s="205"/>
    </row>
    <row r="640" spans="1:14" ht="13.5" customHeight="1" x14ac:dyDescent="0.2">
      <c r="A640" s="202">
        <v>52.31</v>
      </c>
      <c r="B640" s="186" t="s">
        <v>1816</v>
      </c>
      <c r="C640" s="172" t="s">
        <v>1627</v>
      </c>
      <c r="D640" s="205">
        <v>2500000</v>
      </c>
      <c r="E640" s="76"/>
      <c r="F640" s="76" t="s">
        <v>43</v>
      </c>
      <c r="G640" s="76">
        <v>5500000</v>
      </c>
      <c r="H640" s="76"/>
      <c r="I640" s="205"/>
      <c r="J640" s="205"/>
      <c r="K640" s="205"/>
      <c r="L640" s="205"/>
      <c r="M640" s="205"/>
      <c r="N640" s="205"/>
    </row>
    <row r="641" spans="1:17" ht="13.5" customHeight="1" x14ac:dyDescent="0.2">
      <c r="A641" s="202">
        <v>52.31</v>
      </c>
      <c r="B641" s="186" t="s">
        <v>1649</v>
      </c>
      <c r="C641" s="172" t="s">
        <v>1627</v>
      </c>
      <c r="D641" s="205"/>
      <c r="E641" s="76"/>
      <c r="F641" s="76"/>
      <c r="G641" s="76"/>
      <c r="H641" s="76"/>
      <c r="I641" s="205"/>
      <c r="J641" s="205"/>
      <c r="K641" s="205"/>
      <c r="L641" s="205"/>
      <c r="M641" s="205"/>
      <c r="N641" s="205"/>
    </row>
    <row r="642" spans="1:17" ht="13.5" customHeight="1" x14ac:dyDescent="0.2">
      <c r="A642" s="202">
        <v>52.32</v>
      </c>
      <c r="B642" s="186" t="s">
        <v>1706</v>
      </c>
      <c r="D642" s="205"/>
      <c r="E642" s="76"/>
      <c r="F642" s="76" t="s">
        <v>1707</v>
      </c>
      <c r="G642" s="76">
        <v>2700000</v>
      </c>
      <c r="H642" s="76"/>
      <c r="I642" s="205"/>
      <c r="J642" s="205"/>
      <c r="K642" s="205"/>
      <c r="L642" s="205"/>
      <c r="M642" s="205"/>
      <c r="N642" s="205"/>
    </row>
    <row r="643" spans="1:17" x14ac:dyDescent="0.2">
      <c r="A643" s="202"/>
      <c r="D643" s="331"/>
      <c r="E643" s="185"/>
    </row>
    <row r="644" spans="1:17" ht="13.5" customHeight="1" x14ac:dyDescent="0.2">
      <c r="A644" s="194"/>
      <c r="B644" s="186" t="s">
        <v>9</v>
      </c>
      <c r="D644" s="205">
        <f>SUM(D610:D643)</f>
        <v>8060230</v>
      </c>
      <c r="E644" s="76"/>
      <c r="F644" s="179" t="s">
        <v>27</v>
      </c>
      <c r="G644" s="179">
        <f>SUM(G610:G643)</f>
        <v>8200000</v>
      </c>
      <c r="H644" s="179">
        <f>SUM(H610:H643)</f>
        <v>0</v>
      </c>
      <c r="I644" s="227">
        <f>SUM(I610:I643)</f>
        <v>3424000</v>
      </c>
      <c r="J644" s="227" t="s">
        <v>27</v>
      </c>
      <c r="K644" s="227">
        <f>SUM(K610:K643)</f>
        <v>0</v>
      </c>
      <c r="L644" s="227">
        <f>SUM(L610:L643)</f>
        <v>2400000</v>
      </c>
      <c r="M644" s="227" t="s">
        <v>27</v>
      </c>
      <c r="N644" s="227">
        <f>SUM(N610:N643)</f>
        <v>0</v>
      </c>
      <c r="O644" s="75"/>
      <c r="P644" s="178">
        <f>SUM(P610:P637)</f>
        <v>0</v>
      </c>
      <c r="Q644" s="188">
        <f>SUM(Q610:Q637)</f>
        <v>0</v>
      </c>
    </row>
    <row r="645" spans="1:17" ht="13.5" customHeight="1" x14ac:dyDescent="0.2">
      <c r="A645" s="194"/>
      <c r="B645" s="186"/>
      <c r="D645" s="205">
        <f>D644+G644+H644</f>
        <v>16260230</v>
      </c>
      <c r="E645" s="76"/>
      <c r="F645" s="76"/>
      <c r="G645" s="76"/>
      <c r="H645" s="76"/>
      <c r="I645" s="205">
        <f>I644+K644</f>
        <v>3424000</v>
      </c>
      <c r="J645" s="205"/>
      <c r="K645" s="205"/>
      <c r="L645" s="205">
        <f>L644+N644</f>
        <v>2400000</v>
      </c>
      <c r="M645" s="205"/>
      <c r="N645" s="205"/>
      <c r="O645" s="75"/>
    </row>
    <row r="646" spans="1:17" ht="13.5" customHeight="1" x14ac:dyDescent="0.2">
      <c r="A646" s="194"/>
      <c r="B646" s="186"/>
      <c r="D646" s="205"/>
      <c r="E646" s="76"/>
      <c r="F646" s="76"/>
      <c r="G646" s="76"/>
      <c r="H646" s="76"/>
      <c r="I646" s="205"/>
      <c r="J646" s="205"/>
      <c r="K646" s="205"/>
      <c r="L646" s="205"/>
      <c r="M646" s="205"/>
      <c r="N646" s="205"/>
    </row>
    <row r="647" spans="1:17" ht="15.75" x14ac:dyDescent="0.25">
      <c r="A647" s="210">
        <v>53</v>
      </c>
      <c r="B647" s="191" t="s">
        <v>937</v>
      </c>
      <c r="C647" s="240"/>
      <c r="D647" s="205"/>
      <c r="E647" s="76"/>
      <c r="F647" s="76"/>
      <c r="G647" s="76"/>
      <c r="H647" s="76"/>
      <c r="I647" s="205"/>
      <c r="J647" s="205"/>
      <c r="K647" s="205"/>
      <c r="L647" s="205"/>
      <c r="M647" s="205"/>
      <c r="N647" s="205"/>
    </row>
    <row r="648" spans="1:17" x14ac:dyDescent="0.2">
      <c r="A648" s="194">
        <v>53.1</v>
      </c>
      <c r="B648" s="204" t="s">
        <v>870</v>
      </c>
      <c r="C648" s="240" t="s">
        <v>14</v>
      </c>
      <c r="D648" s="242">
        <v>0</v>
      </c>
      <c r="E648" s="183"/>
      <c r="F648" s="76"/>
      <c r="G648" s="76"/>
      <c r="H648" s="76"/>
      <c r="I648" s="205"/>
      <c r="J648" s="205"/>
      <c r="K648" s="205"/>
      <c r="M648" s="205"/>
      <c r="N648" s="205"/>
    </row>
    <row r="649" spans="1:17" x14ac:dyDescent="0.2">
      <c r="A649" s="194">
        <v>53.2</v>
      </c>
      <c r="B649" s="204" t="s">
        <v>871</v>
      </c>
      <c r="C649" s="240" t="s">
        <v>14</v>
      </c>
      <c r="D649" s="242">
        <v>0</v>
      </c>
      <c r="E649" s="183"/>
      <c r="F649" s="76"/>
      <c r="G649" s="76"/>
      <c r="H649" s="76"/>
      <c r="J649" s="205"/>
      <c r="K649" s="205"/>
      <c r="L649" s="205"/>
      <c r="M649" s="205"/>
      <c r="N649" s="205"/>
    </row>
    <row r="650" spans="1:17" x14ac:dyDescent="0.2">
      <c r="A650" s="194">
        <v>53.3</v>
      </c>
      <c r="B650" s="204" t="s">
        <v>1759</v>
      </c>
      <c r="C650" s="240" t="s">
        <v>240</v>
      </c>
      <c r="D650" s="257">
        <v>5400</v>
      </c>
      <c r="E650" s="183"/>
      <c r="F650" s="76"/>
      <c r="G650" s="76"/>
      <c r="H650" s="76"/>
      <c r="I650" s="242">
        <v>0</v>
      </c>
      <c r="J650" s="205"/>
      <c r="K650" s="205"/>
      <c r="L650" s="205">
        <v>0</v>
      </c>
      <c r="M650" s="205"/>
      <c r="N650" s="205"/>
    </row>
    <row r="651" spans="1:17" x14ac:dyDescent="0.2">
      <c r="A651" s="194">
        <v>53.4</v>
      </c>
      <c r="B651" s="204" t="s">
        <v>1343</v>
      </c>
      <c r="C651" s="240" t="s">
        <v>240</v>
      </c>
      <c r="D651" s="257">
        <v>0</v>
      </c>
      <c r="E651" s="183"/>
      <c r="F651" s="76"/>
      <c r="G651" s="76"/>
      <c r="H651" s="76"/>
      <c r="I651" s="242"/>
      <c r="J651" s="205"/>
      <c r="K651" s="205"/>
      <c r="L651" s="205"/>
      <c r="M651" s="205"/>
      <c r="N651" s="205"/>
    </row>
    <row r="652" spans="1:17" x14ac:dyDescent="0.2">
      <c r="A652" s="194">
        <v>53.5</v>
      </c>
      <c r="B652" s="186" t="s">
        <v>1760</v>
      </c>
      <c r="C652" s="276" t="s">
        <v>240</v>
      </c>
      <c r="D652" s="279">
        <v>60000</v>
      </c>
      <c r="E652" s="76"/>
      <c r="F652" s="76"/>
      <c r="G652" s="76"/>
      <c r="H652" s="76"/>
      <c r="I652" s="242"/>
      <c r="J652" s="205"/>
      <c r="K652" s="205"/>
      <c r="L652" s="205"/>
      <c r="M652" s="205"/>
      <c r="N652" s="205"/>
      <c r="O652" s="75"/>
    </row>
    <row r="653" spans="1:17" x14ac:dyDescent="0.2">
      <c r="A653" s="194">
        <v>53.8</v>
      </c>
      <c r="B653" s="186" t="s">
        <v>1761</v>
      </c>
      <c r="C653" s="276" t="s">
        <v>240</v>
      </c>
      <c r="D653" s="279">
        <v>8000</v>
      </c>
      <c r="E653" s="76"/>
      <c r="F653" s="76"/>
      <c r="G653" s="76"/>
      <c r="H653" s="76"/>
      <c r="I653" s="242"/>
      <c r="J653" s="205"/>
      <c r="K653" s="205"/>
      <c r="L653" s="205"/>
      <c r="M653" s="205"/>
      <c r="N653" s="205"/>
      <c r="O653" s="75"/>
    </row>
    <row r="654" spans="1:17" x14ac:dyDescent="0.2">
      <c r="A654" s="194">
        <v>53.9</v>
      </c>
      <c r="B654" s="186" t="s">
        <v>1762</v>
      </c>
      <c r="C654" s="276" t="s">
        <v>240</v>
      </c>
      <c r="D654" s="279">
        <v>2500</v>
      </c>
      <c r="E654" s="76"/>
      <c r="F654" s="76"/>
      <c r="G654" s="76"/>
      <c r="H654" s="76"/>
      <c r="I654" s="242"/>
      <c r="J654" s="205"/>
      <c r="K654" s="205"/>
      <c r="L654" s="205"/>
      <c r="M654" s="205"/>
      <c r="N654" s="205"/>
      <c r="O654" s="75"/>
    </row>
    <row r="655" spans="1:17" x14ac:dyDescent="0.2">
      <c r="A655" s="202">
        <v>53.1</v>
      </c>
      <c r="B655" s="186" t="s">
        <v>1763</v>
      </c>
      <c r="C655" s="276" t="s">
        <v>240</v>
      </c>
      <c r="D655" s="279">
        <v>5000</v>
      </c>
      <c r="E655" s="76"/>
      <c r="F655" s="76"/>
      <c r="G655" s="76"/>
      <c r="H655" s="76"/>
      <c r="I655" s="242"/>
      <c r="J655" s="205"/>
      <c r="K655" s="205"/>
      <c r="L655" s="205"/>
      <c r="M655" s="205"/>
      <c r="N655" s="205"/>
      <c r="O655" s="75"/>
    </row>
    <row r="656" spans="1:17" s="293" customFormat="1" x14ac:dyDescent="0.2">
      <c r="A656" s="234">
        <v>53.11</v>
      </c>
      <c r="B656" s="186" t="s">
        <v>1808</v>
      </c>
      <c r="C656" s="276" t="s">
        <v>240</v>
      </c>
      <c r="D656" s="279">
        <v>20000</v>
      </c>
      <c r="E656" s="205"/>
      <c r="F656" s="205"/>
      <c r="G656" s="205"/>
      <c r="H656" s="205"/>
      <c r="I656" s="242"/>
      <c r="J656" s="205"/>
      <c r="K656" s="205"/>
      <c r="L656" s="205"/>
      <c r="M656" s="205"/>
      <c r="N656" s="205"/>
      <c r="O656" s="186"/>
      <c r="P656" s="240"/>
    </row>
    <row r="657" spans="1:17" s="293" customFormat="1" x14ac:dyDescent="0.2">
      <c r="A657" s="234">
        <v>53.12</v>
      </c>
      <c r="B657" s="186" t="s">
        <v>1807</v>
      </c>
      <c r="C657" s="240" t="s">
        <v>14</v>
      </c>
      <c r="D657" s="279">
        <v>100000</v>
      </c>
      <c r="E657" s="205"/>
      <c r="F657" s="205"/>
      <c r="G657" s="205"/>
      <c r="H657" s="205"/>
      <c r="I657" s="242"/>
      <c r="J657" s="205"/>
      <c r="K657" s="205"/>
      <c r="L657" s="205"/>
      <c r="M657" s="205"/>
      <c r="N657" s="205"/>
      <c r="O657" s="186"/>
      <c r="P657" s="240"/>
    </row>
    <row r="658" spans="1:17" x14ac:dyDescent="0.2">
      <c r="A658" s="202">
        <v>53.13</v>
      </c>
      <c r="B658" s="186" t="s">
        <v>1764</v>
      </c>
      <c r="C658" s="276" t="s">
        <v>240</v>
      </c>
      <c r="D658" s="279">
        <v>200000</v>
      </c>
      <c r="E658" s="76"/>
      <c r="F658" s="76"/>
      <c r="G658" s="76"/>
      <c r="H658" s="76"/>
      <c r="I658" s="242"/>
      <c r="J658" s="205"/>
      <c r="K658" s="205"/>
      <c r="L658" s="205"/>
      <c r="M658" s="205"/>
      <c r="N658" s="205"/>
      <c r="O658" s="75"/>
    </row>
    <row r="659" spans="1:17" x14ac:dyDescent="0.2">
      <c r="A659" s="202">
        <v>53.14</v>
      </c>
      <c r="B659" s="186" t="s">
        <v>1765</v>
      </c>
      <c r="C659" s="276" t="s">
        <v>240</v>
      </c>
      <c r="D659" s="279">
        <v>150000</v>
      </c>
      <c r="E659" s="76"/>
      <c r="F659" s="76"/>
      <c r="G659" s="76"/>
      <c r="H659" s="76"/>
      <c r="I659" s="242"/>
      <c r="J659" s="205"/>
      <c r="K659" s="205"/>
      <c r="L659" s="205"/>
      <c r="M659" s="205"/>
      <c r="N659" s="205"/>
      <c r="O659" s="75"/>
    </row>
    <row r="660" spans="1:17" x14ac:dyDescent="0.2">
      <c r="A660" s="202">
        <v>53.15</v>
      </c>
      <c r="B660" s="186" t="s">
        <v>1766</v>
      </c>
      <c r="C660" s="276" t="s">
        <v>240</v>
      </c>
      <c r="D660" s="279">
        <v>100000</v>
      </c>
      <c r="E660" s="76"/>
      <c r="F660" s="76"/>
      <c r="G660" s="76"/>
      <c r="H660" s="76"/>
      <c r="I660" s="242"/>
      <c r="J660" s="205"/>
      <c r="K660" s="205"/>
      <c r="L660" s="205"/>
      <c r="M660" s="205"/>
      <c r="N660" s="205"/>
      <c r="O660" s="75"/>
    </row>
    <row r="661" spans="1:17" x14ac:dyDescent="0.2">
      <c r="A661" s="202">
        <v>53.16</v>
      </c>
      <c r="B661" s="186" t="s">
        <v>1767</v>
      </c>
      <c r="C661" s="276" t="s">
        <v>240</v>
      </c>
      <c r="D661" s="331">
        <v>500000</v>
      </c>
      <c r="E661" s="76"/>
      <c r="F661" s="76"/>
      <c r="G661" s="76"/>
      <c r="H661" s="76"/>
      <c r="I661" s="242"/>
      <c r="J661" s="205"/>
      <c r="K661" s="205"/>
      <c r="L661" s="205"/>
      <c r="M661" s="205"/>
      <c r="N661" s="205"/>
      <c r="O661" s="75"/>
    </row>
    <row r="662" spans="1:17" x14ac:dyDescent="0.2">
      <c r="A662" s="194"/>
      <c r="B662" s="186" t="s">
        <v>9</v>
      </c>
      <c r="C662" s="240"/>
      <c r="D662" s="279">
        <f t="shared" ref="D662:I662" si="19">SUM(D648:D661)</f>
        <v>1150900</v>
      </c>
      <c r="E662" s="179">
        <f t="shared" si="19"/>
        <v>0</v>
      </c>
      <c r="F662" s="179">
        <f t="shared" si="19"/>
        <v>0</v>
      </c>
      <c r="G662" s="179">
        <f t="shared" si="19"/>
        <v>0</v>
      </c>
      <c r="H662" s="179">
        <f t="shared" si="19"/>
        <v>0</v>
      </c>
      <c r="I662" s="227">
        <f t="shared" si="19"/>
        <v>0</v>
      </c>
      <c r="J662" s="227" t="s">
        <v>27</v>
      </c>
      <c r="K662" s="227">
        <f>SUM(K648:K661)</f>
        <v>0</v>
      </c>
      <c r="L662" s="227">
        <f>SUM(L648:L661)</f>
        <v>0</v>
      </c>
      <c r="M662" s="227" t="s">
        <v>27</v>
      </c>
      <c r="N662" s="227">
        <f>SUM(N648:N661)</f>
        <v>0</v>
      </c>
      <c r="O662" s="75"/>
      <c r="P662" s="178">
        <f>SUM(P648:P650)</f>
        <v>0</v>
      </c>
      <c r="Q662" s="188">
        <f>SUM(Q648:Q650)</f>
        <v>0</v>
      </c>
    </row>
    <row r="663" spans="1:17" x14ac:dyDescent="0.2">
      <c r="A663" s="262"/>
      <c r="B663" s="186"/>
      <c r="D663" s="205">
        <f>SUM(D662+G662+H662+E662)</f>
        <v>1150900</v>
      </c>
      <c r="E663" s="76"/>
      <c r="F663" s="76"/>
      <c r="G663" s="76"/>
      <c r="H663" s="76"/>
      <c r="I663" s="242">
        <f>SUM(I662+K662)</f>
        <v>0</v>
      </c>
      <c r="J663" s="205"/>
      <c r="K663" s="205"/>
      <c r="L663" s="205">
        <f>SUM(L662+N662)</f>
        <v>0</v>
      </c>
      <c r="M663" s="205"/>
      <c r="N663" s="205"/>
    </row>
    <row r="664" spans="1:17" x14ac:dyDescent="0.2">
      <c r="B664" s="75"/>
    </row>
    <row r="665" spans="1:17" ht="15.75" x14ac:dyDescent="0.25">
      <c r="A665" s="210">
        <v>54</v>
      </c>
      <c r="B665" s="191" t="s">
        <v>938</v>
      </c>
      <c r="D665" s="205"/>
      <c r="E665" s="76"/>
      <c r="F665" s="76"/>
      <c r="G665" s="76"/>
      <c r="H665" s="76"/>
      <c r="I665" s="205"/>
      <c r="J665" s="205"/>
      <c r="K665" s="205"/>
      <c r="L665" s="205"/>
      <c r="M665" s="205"/>
      <c r="N665" s="205"/>
    </row>
    <row r="666" spans="1:17" x14ac:dyDescent="0.2">
      <c r="A666" s="194">
        <v>54.1</v>
      </c>
      <c r="B666" s="186" t="s">
        <v>1656</v>
      </c>
      <c r="C666" s="172" t="s">
        <v>14</v>
      </c>
      <c r="D666" s="205">
        <v>0</v>
      </c>
      <c r="E666" s="76"/>
      <c r="F666" s="76"/>
      <c r="G666" s="76"/>
      <c r="H666" s="76"/>
      <c r="I666" s="205">
        <v>0</v>
      </c>
      <c r="J666" s="205"/>
      <c r="K666" s="205"/>
      <c r="L666" s="205">
        <v>0</v>
      </c>
      <c r="M666" s="205"/>
      <c r="N666" s="205"/>
    </row>
    <row r="667" spans="1:17" x14ac:dyDescent="0.2">
      <c r="A667" s="208"/>
      <c r="B667" s="186"/>
      <c r="D667" s="226"/>
      <c r="E667" s="185"/>
      <c r="F667" s="185"/>
      <c r="G667" s="185"/>
      <c r="H667" s="185"/>
      <c r="I667" s="226"/>
      <c r="J667" s="226"/>
      <c r="K667" s="226"/>
      <c r="L667" s="226"/>
      <c r="M667" s="226"/>
      <c r="N667" s="226"/>
    </row>
    <row r="668" spans="1:17" x14ac:dyDescent="0.2">
      <c r="A668" s="208"/>
      <c r="B668" s="186" t="s">
        <v>9</v>
      </c>
      <c r="D668" s="205">
        <f>SUM(D666:D667)</f>
        <v>0</v>
      </c>
      <c r="E668" s="76"/>
      <c r="F668" s="76">
        <f t="shared" ref="F668:N668" si="20">SUM(F666:F667)</f>
        <v>0</v>
      </c>
      <c r="G668" s="76">
        <f t="shared" si="20"/>
        <v>0</v>
      </c>
      <c r="H668" s="76"/>
      <c r="I668" s="205">
        <f>SUM(I666:I667)</f>
        <v>0</v>
      </c>
      <c r="J668" s="205">
        <f t="shared" si="20"/>
        <v>0</v>
      </c>
      <c r="K668" s="205">
        <f t="shared" si="20"/>
        <v>0</v>
      </c>
      <c r="L668" s="205">
        <f t="shared" si="20"/>
        <v>0</v>
      </c>
      <c r="M668" s="205">
        <f t="shared" si="20"/>
        <v>0</v>
      </c>
      <c r="N668" s="205">
        <f t="shared" si="20"/>
        <v>0</v>
      </c>
      <c r="P668" s="178">
        <f>SUM(P666:P667)</f>
        <v>0</v>
      </c>
      <c r="Q668" s="188">
        <f>SUM(Q666:Q667)</f>
        <v>0</v>
      </c>
    </row>
    <row r="669" spans="1:17" x14ac:dyDescent="0.2">
      <c r="A669" s="208"/>
      <c r="B669" s="186"/>
      <c r="D669" s="205"/>
      <c r="E669" s="76"/>
      <c r="F669" s="76"/>
      <c r="G669" s="76"/>
      <c r="H669" s="76"/>
      <c r="I669" s="205"/>
      <c r="J669" s="205"/>
      <c r="K669" s="205"/>
      <c r="L669" s="205"/>
      <c r="M669" s="205"/>
      <c r="N669" s="205"/>
    </row>
    <row r="670" spans="1:17" ht="15.75" x14ac:dyDescent="0.25">
      <c r="A670" s="210">
        <v>55</v>
      </c>
      <c r="B670" s="177" t="s">
        <v>939</v>
      </c>
      <c r="D670" s="205" t="s">
        <v>27</v>
      </c>
      <c r="E670" s="76"/>
      <c r="F670" s="76"/>
      <c r="G670" s="76"/>
      <c r="H670" s="76"/>
      <c r="I670" s="205"/>
      <c r="J670" s="205"/>
      <c r="K670" s="205"/>
      <c r="L670" s="205"/>
      <c r="M670" s="205"/>
      <c r="N670" s="205"/>
    </row>
    <row r="671" spans="1:17" x14ac:dyDescent="0.2">
      <c r="A671" s="194">
        <v>55.1</v>
      </c>
      <c r="B671" s="75" t="s">
        <v>1507</v>
      </c>
      <c r="C671" s="172" t="s">
        <v>25</v>
      </c>
      <c r="D671" s="205" t="s">
        <v>27</v>
      </c>
      <c r="E671" s="76"/>
      <c r="F671" s="76" t="s">
        <v>1529</v>
      </c>
      <c r="G671" s="76" t="s">
        <v>27</v>
      </c>
      <c r="H671" s="76"/>
      <c r="I671" s="205" t="s">
        <v>27</v>
      </c>
      <c r="J671" s="205"/>
      <c r="K671" s="205"/>
      <c r="L671" s="205" t="s">
        <v>27</v>
      </c>
      <c r="M671" s="205"/>
      <c r="N671" s="205"/>
    </row>
    <row r="672" spans="1:17" x14ac:dyDescent="0.2">
      <c r="A672" s="194">
        <v>55.2</v>
      </c>
      <c r="B672" s="186" t="s">
        <v>1508</v>
      </c>
      <c r="C672" s="172" t="s">
        <v>25</v>
      </c>
      <c r="D672" s="205"/>
      <c r="E672" s="76"/>
      <c r="F672" s="76"/>
      <c r="G672" s="76"/>
      <c r="H672" s="76"/>
      <c r="I672" s="205"/>
      <c r="J672" s="205"/>
      <c r="K672" s="205"/>
      <c r="L672" s="205">
        <v>0</v>
      </c>
      <c r="M672" s="205" t="s">
        <v>253</v>
      </c>
      <c r="N672" s="205">
        <v>2000000</v>
      </c>
    </row>
    <row r="673" spans="1:14" x14ac:dyDescent="0.2">
      <c r="A673" s="194">
        <v>55.3</v>
      </c>
      <c r="B673" s="186" t="s">
        <v>1657</v>
      </c>
      <c r="C673" s="172" t="s">
        <v>25</v>
      </c>
      <c r="D673" s="205"/>
      <c r="E673" s="76"/>
      <c r="F673" s="76"/>
      <c r="G673" s="76"/>
      <c r="H673" s="76"/>
      <c r="I673" s="205">
        <v>0</v>
      </c>
      <c r="J673" s="205"/>
      <c r="K673" s="205"/>
      <c r="L673" s="205"/>
      <c r="M673" s="205"/>
      <c r="N673" s="205"/>
    </row>
    <row r="674" spans="1:14" x14ac:dyDescent="0.2">
      <c r="A674" s="194">
        <v>55.4</v>
      </c>
      <c r="B674" s="186" t="s">
        <v>1509</v>
      </c>
      <c r="C674" s="172" t="s">
        <v>22</v>
      </c>
      <c r="D674" s="205"/>
      <c r="E674" s="76"/>
      <c r="F674" s="168" t="s">
        <v>1529</v>
      </c>
      <c r="G674" s="182" t="s">
        <v>27</v>
      </c>
      <c r="I674" s="205"/>
      <c r="J674" s="205"/>
      <c r="K674" s="205"/>
      <c r="L674" s="205"/>
      <c r="M674" s="205"/>
      <c r="N674" s="205"/>
    </row>
    <row r="675" spans="1:14" x14ac:dyDescent="0.2">
      <c r="A675" s="194">
        <v>55.5</v>
      </c>
      <c r="B675" s="186" t="s">
        <v>1510</v>
      </c>
      <c r="C675" s="172" t="s">
        <v>22</v>
      </c>
      <c r="D675" s="205"/>
      <c r="E675" s="76"/>
      <c r="F675" s="168" t="s">
        <v>1529</v>
      </c>
      <c r="G675" s="182" t="s">
        <v>27</v>
      </c>
      <c r="I675" s="205"/>
      <c r="K675" s="213"/>
      <c r="L675" s="205"/>
      <c r="M675" s="205"/>
      <c r="N675" s="205"/>
    </row>
    <row r="676" spans="1:14" x14ac:dyDescent="0.2">
      <c r="A676" s="194">
        <v>55.6</v>
      </c>
      <c r="B676" s="186" t="s">
        <v>1511</v>
      </c>
      <c r="C676" s="172" t="s">
        <v>22</v>
      </c>
      <c r="D676" s="205"/>
      <c r="E676" s="76"/>
      <c r="F676" s="168" t="s">
        <v>1529</v>
      </c>
      <c r="G676" s="76" t="s">
        <v>27</v>
      </c>
      <c r="H676" s="76"/>
      <c r="I676" s="205"/>
      <c r="J676" s="279"/>
      <c r="K676" s="205"/>
      <c r="L676" s="205"/>
      <c r="M676" s="205"/>
      <c r="N676" s="205"/>
    </row>
    <row r="677" spans="1:14" x14ac:dyDescent="0.2">
      <c r="A677" s="194">
        <v>55.7</v>
      </c>
      <c r="B677" s="186" t="s">
        <v>1512</v>
      </c>
      <c r="C677" s="240" t="s">
        <v>1513</v>
      </c>
      <c r="D677" s="205"/>
      <c r="E677" s="76"/>
      <c r="F677" s="168" t="s">
        <v>1529</v>
      </c>
      <c r="G677" s="182" t="s">
        <v>27</v>
      </c>
      <c r="I677" s="205"/>
      <c r="J677" s="205"/>
      <c r="K677" s="213"/>
      <c r="L677" s="205"/>
      <c r="N677" s="205"/>
    </row>
    <row r="678" spans="1:14" x14ac:dyDescent="0.2">
      <c r="A678" s="194">
        <v>55.8</v>
      </c>
      <c r="B678" s="186" t="s">
        <v>1514</v>
      </c>
      <c r="C678" s="240" t="s">
        <v>22</v>
      </c>
      <c r="D678" s="205"/>
      <c r="E678" s="76"/>
      <c r="F678" s="168" t="s">
        <v>1529</v>
      </c>
      <c r="G678" s="182" t="s">
        <v>27</v>
      </c>
      <c r="I678" s="205"/>
      <c r="K678" s="213"/>
      <c r="L678" s="205"/>
      <c r="N678" s="205"/>
    </row>
    <row r="679" spans="1:14" x14ac:dyDescent="0.2">
      <c r="A679" s="194">
        <v>55.9</v>
      </c>
      <c r="B679" s="186" t="s">
        <v>1515</v>
      </c>
      <c r="C679" s="172" t="s">
        <v>1191</v>
      </c>
      <c r="D679" s="205"/>
      <c r="E679" s="76"/>
      <c r="F679" s="168" t="s">
        <v>1529</v>
      </c>
      <c r="G679" s="76" t="s">
        <v>27</v>
      </c>
      <c r="H679" s="76"/>
      <c r="I679" s="205"/>
      <c r="J679" s="205"/>
      <c r="K679" s="205"/>
      <c r="L679" s="205"/>
      <c r="M679" s="205"/>
      <c r="N679" s="205"/>
    </row>
    <row r="680" spans="1:14" x14ac:dyDescent="0.2">
      <c r="A680" s="202">
        <v>55.1</v>
      </c>
      <c r="B680" s="186" t="s">
        <v>1516</v>
      </c>
      <c r="C680" s="172" t="s">
        <v>25</v>
      </c>
      <c r="D680" s="205"/>
      <c r="E680" s="76"/>
      <c r="F680" s="76"/>
      <c r="G680" s="76"/>
      <c r="H680" s="76"/>
      <c r="I680" s="205"/>
      <c r="J680" s="293" t="s">
        <v>253</v>
      </c>
      <c r="K680" s="205" t="s">
        <v>27</v>
      </c>
      <c r="L680" s="205"/>
      <c r="M680" s="205"/>
      <c r="N680" s="205"/>
    </row>
    <row r="681" spans="1:14" x14ac:dyDescent="0.2">
      <c r="A681" s="202">
        <v>55.11</v>
      </c>
      <c r="B681" s="186" t="s">
        <v>1517</v>
      </c>
      <c r="C681" s="172" t="s">
        <v>25</v>
      </c>
      <c r="D681" s="205"/>
      <c r="E681" s="76"/>
      <c r="F681" s="76"/>
      <c r="G681" s="76"/>
      <c r="H681" s="76"/>
      <c r="I681" s="205"/>
      <c r="J681" s="293" t="s">
        <v>253</v>
      </c>
      <c r="K681" s="213" t="s">
        <v>27</v>
      </c>
      <c r="L681" s="205"/>
      <c r="M681" s="205"/>
      <c r="N681" s="205"/>
    </row>
    <row r="682" spans="1:14" x14ac:dyDescent="0.2">
      <c r="A682" s="202">
        <v>55.12</v>
      </c>
      <c r="B682" s="181" t="s">
        <v>1518</v>
      </c>
      <c r="C682" s="172" t="s">
        <v>1191</v>
      </c>
      <c r="D682" s="241"/>
      <c r="E682" s="183"/>
      <c r="G682" s="76"/>
      <c r="H682" s="76"/>
      <c r="I682" s="205"/>
      <c r="J682" s="293" t="s">
        <v>1529</v>
      </c>
      <c r="K682" s="205" t="s">
        <v>27</v>
      </c>
      <c r="L682" s="205"/>
      <c r="M682" s="205"/>
      <c r="N682" s="205"/>
    </row>
    <row r="683" spans="1:14" x14ac:dyDescent="0.2">
      <c r="A683" s="202">
        <v>55.13</v>
      </c>
      <c r="B683" s="181" t="s">
        <v>1519</v>
      </c>
      <c r="C683" s="172" t="s">
        <v>22</v>
      </c>
      <c r="D683" s="241"/>
      <c r="E683" s="183"/>
      <c r="F683" s="76"/>
      <c r="G683" s="205"/>
      <c r="H683" s="76"/>
      <c r="I683" s="205"/>
      <c r="J683" s="205"/>
      <c r="K683" s="205"/>
      <c r="L683" s="205"/>
      <c r="M683" s="293" t="s">
        <v>1529</v>
      </c>
      <c r="N683" s="205" t="s">
        <v>27</v>
      </c>
    </row>
    <row r="684" spans="1:14" x14ac:dyDescent="0.2">
      <c r="A684" s="202">
        <v>55.14</v>
      </c>
      <c r="B684" s="181" t="s">
        <v>1520</v>
      </c>
      <c r="C684" s="172" t="s">
        <v>1521</v>
      </c>
      <c r="D684" s="205"/>
      <c r="E684" s="76"/>
      <c r="F684" s="76"/>
      <c r="G684" s="183"/>
      <c r="H684" s="183"/>
      <c r="I684" s="205"/>
      <c r="K684" s="213"/>
      <c r="L684" s="205"/>
      <c r="M684" s="293" t="s">
        <v>1529</v>
      </c>
      <c r="N684" s="205" t="s">
        <v>27</v>
      </c>
    </row>
    <row r="685" spans="1:14" x14ac:dyDescent="0.2">
      <c r="A685" s="202">
        <v>55.15</v>
      </c>
      <c r="B685" s="181" t="s">
        <v>1522</v>
      </c>
      <c r="C685" s="172" t="s">
        <v>1191</v>
      </c>
      <c r="D685" s="205"/>
      <c r="E685" s="76"/>
      <c r="F685" s="76"/>
      <c r="G685" s="183"/>
      <c r="H685" s="183"/>
      <c r="I685" s="205"/>
      <c r="K685" s="213"/>
      <c r="L685" s="205"/>
      <c r="M685" s="293" t="s">
        <v>1529</v>
      </c>
      <c r="N685" s="205" t="s">
        <v>27</v>
      </c>
    </row>
    <row r="686" spans="1:14" x14ac:dyDescent="0.2">
      <c r="A686" s="202">
        <v>55.16</v>
      </c>
      <c r="B686" s="181" t="s">
        <v>1516</v>
      </c>
      <c r="C686" s="172" t="s">
        <v>25</v>
      </c>
      <c r="D686" s="205"/>
      <c r="E686" s="76"/>
      <c r="F686" s="76"/>
      <c r="G686" s="183"/>
      <c r="H686" s="183"/>
      <c r="I686" s="205"/>
      <c r="K686" s="213"/>
      <c r="L686" s="205"/>
      <c r="M686" s="293" t="s">
        <v>253</v>
      </c>
      <c r="N686" s="205" t="s">
        <v>27</v>
      </c>
    </row>
    <row r="687" spans="1:14" x14ac:dyDescent="0.2">
      <c r="A687" s="202">
        <v>55.17</v>
      </c>
      <c r="B687" s="181" t="s">
        <v>1523</v>
      </c>
      <c r="C687" s="172" t="s">
        <v>1191</v>
      </c>
      <c r="D687" s="205"/>
      <c r="E687" s="76"/>
      <c r="F687" s="76"/>
      <c r="G687" s="183"/>
      <c r="H687" s="183"/>
      <c r="I687" s="205"/>
      <c r="K687" s="213"/>
      <c r="L687" s="205"/>
      <c r="M687" s="293" t="s">
        <v>1529</v>
      </c>
      <c r="N687" s="205" t="s">
        <v>27</v>
      </c>
    </row>
    <row r="688" spans="1:14" x14ac:dyDescent="0.2">
      <c r="A688" s="208"/>
      <c r="B688" s="75"/>
      <c r="D688" s="226"/>
      <c r="E688" s="76"/>
      <c r="F688" s="76"/>
      <c r="G688" s="76"/>
      <c r="H688" s="76"/>
      <c r="I688" s="205"/>
      <c r="J688" s="205"/>
      <c r="K688" s="205"/>
      <c r="L688" s="205"/>
      <c r="M688" s="205"/>
      <c r="N688" s="205"/>
    </row>
    <row r="689" spans="1:17" x14ac:dyDescent="0.2">
      <c r="A689" s="208"/>
      <c r="B689" s="186" t="s">
        <v>9</v>
      </c>
      <c r="D689" s="205">
        <f>SUM(D671:D688)</f>
        <v>0</v>
      </c>
      <c r="E689" s="179"/>
      <c r="F689" s="179" t="s">
        <v>27</v>
      </c>
      <c r="G689" s="179">
        <f>SUM(G671:G688)</f>
        <v>0</v>
      </c>
      <c r="H689" s="179">
        <f>SUM(H671:H688)</f>
        <v>0</v>
      </c>
      <c r="I689" s="227">
        <f>SUM(I671:I688)</f>
        <v>0</v>
      </c>
      <c r="J689" s="227" t="s">
        <v>27</v>
      </c>
      <c r="K689" s="227">
        <f>SUM(K671:K688)</f>
        <v>0</v>
      </c>
      <c r="L689" s="227">
        <f>SUM(L671:L688)</f>
        <v>0</v>
      </c>
      <c r="M689" s="227" t="s">
        <v>27</v>
      </c>
      <c r="N689" s="227">
        <f>SUM(N671:N688)</f>
        <v>2000000</v>
      </c>
      <c r="O689" s="75"/>
      <c r="P689" s="178">
        <f>SUM(P671:P688)</f>
        <v>0</v>
      </c>
      <c r="Q689" s="188">
        <f>SUM(Q671:Q688)</f>
        <v>0</v>
      </c>
    </row>
    <row r="690" spans="1:17" x14ac:dyDescent="0.2">
      <c r="A690" s="208"/>
      <c r="B690" s="186"/>
      <c r="D690" s="205"/>
      <c r="E690" s="76"/>
      <c r="F690" s="76"/>
      <c r="G690" s="76"/>
      <c r="H690" s="76"/>
      <c r="I690" s="205"/>
      <c r="J690" s="205"/>
      <c r="K690" s="205"/>
      <c r="L690" s="205"/>
      <c r="M690" s="205"/>
      <c r="N690" s="205"/>
    </row>
    <row r="691" spans="1:17" ht="15.75" x14ac:dyDescent="0.25">
      <c r="A691" s="210">
        <v>56</v>
      </c>
      <c r="B691" s="191" t="s">
        <v>940</v>
      </c>
      <c r="D691" s="205"/>
      <c r="E691" s="76"/>
      <c r="F691" s="76"/>
      <c r="G691" s="76"/>
      <c r="H691" s="76"/>
      <c r="I691" s="205"/>
      <c r="J691" s="205"/>
      <c r="K691" s="205"/>
      <c r="L691" s="205"/>
      <c r="M691" s="205"/>
      <c r="N691" s="205"/>
    </row>
    <row r="692" spans="1:17" x14ac:dyDescent="0.2">
      <c r="A692" s="194">
        <v>56.1</v>
      </c>
      <c r="B692" s="181" t="s">
        <v>244</v>
      </c>
      <c r="C692" s="172" t="s">
        <v>22</v>
      </c>
      <c r="D692" s="205"/>
      <c r="E692" s="76"/>
      <c r="F692" s="76"/>
      <c r="G692" s="76" t="s">
        <v>27</v>
      </c>
      <c r="H692" s="76"/>
      <c r="I692" s="205"/>
      <c r="J692" s="205" t="s">
        <v>27</v>
      </c>
      <c r="K692" s="213"/>
      <c r="L692" s="205"/>
      <c r="M692" s="205"/>
      <c r="N692" s="205"/>
    </row>
    <row r="693" spans="1:17" x14ac:dyDescent="0.2">
      <c r="A693" s="194">
        <v>56.2</v>
      </c>
      <c r="B693" s="181" t="s">
        <v>248</v>
      </c>
      <c r="C693" s="172" t="s">
        <v>22</v>
      </c>
      <c r="D693" s="205"/>
      <c r="E693" s="76"/>
      <c r="F693" s="76"/>
      <c r="G693" s="76" t="s">
        <v>27</v>
      </c>
      <c r="H693" s="76"/>
      <c r="I693" s="205"/>
      <c r="J693" s="205"/>
      <c r="K693" s="213"/>
      <c r="L693" s="205"/>
      <c r="M693" s="205"/>
      <c r="N693" s="205"/>
    </row>
    <row r="694" spans="1:17" x14ac:dyDescent="0.2">
      <c r="A694" s="194">
        <v>56.3</v>
      </c>
      <c r="B694" s="181" t="s">
        <v>1658</v>
      </c>
      <c r="C694" s="172" t="s">
        <v>269</v>
      </c>
      <c r="D694" s="205">
        <v>0</v>
      </c>
      <c r="E694" s="76"/>
      <c r="F694" s="76"/>
      <c r="G694" s="76" t="s">
        <v>27</v>
      </c>
      <c r="H694" s="76"/>
      <c r="I694" s="205"/>
      <c r="J694" s="205"/>
      <c r="K694" s="213"/>
      <c r="L694" s="205"/>
      <c r="M694" s="205"/>
      <c r="N694" s="205"/>
    </row>
    <row r="695" spans="1:17" ht="15.75" x14ac:dyDescent="0.25">
      <c r="A695" s="208">
        <v>56.4</v>
      </c>
      <c r="B695" s="186" t="s">
        <v>1758</v>
      </c>
      <c r="D695" s="408">
        <v>200000</v>
      </c>
      <c r="E695" s="185"/>
      <c r="F695" s="76"/>
      <c r="G695" s="76"/>
      <c r="H695" s="76"/>
      <c r="I695" s="421">
        <v>200000</v>
      </c>
      <c r="J695" s="205"/>
      <c r="K695" s="205"/>
      <c r="L695" s="205"/>
      <c r="M695" s="205"/>
      <c r="N695" s="205"/>
    </row>
    <row r="696" spans="1:17" x14ac:dyDescent="0.2">
      <c r="A696" s="208"/>
      <c r="B696" s="186" t="s">
        <v>9</v>
      </c>
      <c r="C696" s="172" t="s">
        <v>27</v>
      </c>
      <c r="D696" s="205">
        <f>SUM(D692:D695)</f>
        <v>200000</v>
      </c>
      <c r="E696" s="76"/>
      <c r="F696" s="179" t="s">
        <v>27</v>
      </c>
      <c r="G696" s="179">
        <f>SUM(G692:G694)</f>
        <v>0</v>
      </c>
      <c r="H696" s="179"/>
      <c r="I696" s="227">
        <f>SUM(I692:I695)</f>
        <v>200000</v>
      </c>
      <c r="J696" s="227" t="s">
        <v>27</v>
      </c>
      <c r="K696" s="227">
        <f>SUM(K692:K694)</f>
        <v>0</v>
      </c>
      <c r="L696" s="227">
        <f>SUM(L692:L695)</f>
        <v>0</v>
      </c>
      <c r="M696" s="227" t="s">
        <v>27</v>
      </c>
      <c r="N696" s="227">
        <f>SUM(N692:N694)</f>
        <v>0</v>
      </c>
      <c r="O696" s="75"/>
      <c r="P696" s="178">
        <f>SUM(P692:P694)</f>
        <v>0</v>
      </c>
      <c r="Q696" s="188">
        <f>SUM(Q692:Q694)</f>
        <v>0</v>
      </c>
    </row>
    <row r="697" spans="1:17" x14ac:dyDescent="0.2">
      <c r="A697" s="208"/>
      <c r="B697" s="186"/>
      <c r="D697" s="205"/>
      <c r="E697" s="76"/>
      <c r="F697" s="76"/>
      <c r="G697" s="76"/>
      <c r="H697" s="76"/>
      <c r="I697" s="205"/>
      <c r="J697" s="205"/>
      <c r="K697" s="205"/>
      <c r="L697" s="205"/>
      <c r="M697" s="205"/>
      <c r="N697" s="205"/>
    </row>
    <row r="698" spans="1:17" ht="15.75" x14ac:dyDescent="0.25">
      <c r="A698" s="210">
        <v>57</v>
      </c>
      <c r="B698" s="177" t="s">
        <v>941</v>
      </c>
      <c r="D698" s="205"/>
      <c r="E698" s="76"/>
      <c r="F698" s="76"/>
      <c r="G698" s="76"/>
      <c r="H698" s="76"/>
      <c r="I698" s="205" t="s">
        <v>27</v>
      </c>
      <c r="J698" s="205"/>
      <c r="K698" s="205"/>
      <c r="L698" s="205" t="s">
        <v>27</v>
      </c>
      <c r="M698" s="205"/>
      <c r="N698" s="205"/>
    </row>
    <row r="699" spans="1:17" ht="15.75" x14ac:dyDescent="0.25">
      <c r="A699" s="194">
        <v>57.1</v>
      </c>
      <c r="B699" s="181" t="s">
        <v>1726</v>
      </c>
      <c r="C699" s="172" t="s">
        <v>439</v>
      </c>
      <c r="D699" s="409">
        <v>0</v>
      </c>
      <c r="F699" s="76"/>
      <c r="G699" s="76"/>
      <c r="H699" s="76"/>
      <c r="I699" s="241"/>
      <c r="J699" s="293" t="s">
        <v>47</v>
      </c>
      <c r="K699" s="205">
        <v>0</v>
      </c>
      <c r="L699" s="205"/>
      <c r="M699" s="205"/>
      <c r="N699" s="205"/>
    </row>
    <row r="700" spans="1:17" x14ac:dyDescent="0.2">
      <c r="A700" s="194">
        <v>57.2</v>
      </c>
      <c r="B700" s="181" t="s">
        <v>1525</v>
      </c>
      <c r="C700" s="172" t="s">
        <v>439</v>
      </c>
      <c r="F700" s="76" t="s">
        <v>27</v>
      </c>
      <c r="G700" s="76" t="s">
        <v>27</v>
      </c>
      <c r="H700" s="76"/>
      <c r="I700" s="241"/>
      <c r="J700" s="293" t="s">
        <v>47</v>
      </c>
      <c r="K700" s="205">
        <v>0</v>
      </c>
      <c r="L700" s="205"/>
      <c r="M700" s="205"/>
      <c r="N700" s="205"/>
    </row>
    <row r="701" spans="1:17" x14ac:dyDescent="0.2">
      <c r="A701" s="194">
        <v>57.3</v>
      </c>
      <c r="B701" s="181" t="s">
        <v>1528</v>
      </c>
      <c r="C701" s="172" t="s">
        <v>439</v>
      </c>
      <c r="F701" s="76"/>
      <c r="G701" s="76"/>
      <c r="H701" s="76"/>
      <c r="I701" s="241"/>
      <c r="J701" s="293" t="s">
        <v>47</v>
      </c>
      <c r="K701" s="205">
        <v>0</v>
      </c>
      <c r="L701" s="205"/>
      <c r="M701" s="205"/>
      <c r="N701" s="205"/>
    </row>
    <row r="702" spans="1:17" x14ac:dyDescent="0.2">
      <c r="A702" s="194">
        <v>57.4</v>
      </c>
      <c r="B702" s="181" t="s">
        <v>1526</v>
      </c>
      <c r="C702" s="172" t="s">
        <v>439</v>
      </c>
      <c r="F702" s="76"/>
      <c r="G702" s="76"/>
      <c r="H702" s="76"/>
      <c r="I702" s="241">
        <v>0</v>
      </c>
      <c r="J702" s="293" t="s">
        <v>27</v>
      </c>
      <c r="K702" s="205">
        <v>0</v>
      </c>
      <c r="L702" s="205"/>
      <c r="M702" s="205"/>
      <c r="N702" s="205"/>
    </row>
    <row r="703" spans="1:17" ht="15.75" x14ac:dyDescent="0.25">
      <c r="A703" s="194">
        <v>57.5</v>
      </c>
      <c r="B703" s="181" t="s">
        <v>1727</v>
      </c>
      <c r="C703" s="172" t="s">
        <v>439</v>
      </c>
      <c r="D703" s="409">
        <v>0</v>
      </c>
      <c r="F703" s="76"/>
      <c r="G703" s="76"/>
      <c r="H703" s="76"/>
      <c r="I703" s="241"/>
      <c r="K703" s="205"/>
      <c r="L703" s="205"/>
      <c r="M703" s="205"/>
      <c r="N703" s="205"/>
    </row>
    <row r="704" spans="1:17" x14ac:dyDescent="0.2">
      <c r="A704" s="208"/>
      <c r="B704" s="186" t="s">
        <v>9</v>
      </c>
      <c r="D704" s="227">
        <f>SUM(D699:D703)</f>
        <v>0</v>
      </c>
      <c r="E704" s="179">
        <f>SUM(E700:E703)</f>
        <v>0</v>
      </c>
      <c r="F704" s="179" t="s">
        <v>27</v>
      </c>
      <c r="G704" s="179">
        <f>SUM(G699:G703)</f>
        <v>0</v>
      </c>
      <c r="H704" s="179"/>
      <c r="I704" s="227">
        <f>SUM(I699:I703)</f>
        <v>0</v>
      </c>
      <c r="J704" s="227" t="s">
        <v>27</v>
      </c>
      <c r="K704" s="227">
        <f>SUM(K699:K703)</f>
        <v>0</v>
      </c>
      <c r="L704" s="227">
        <f>SUM(L699:L703)</f>
        <v>0</v>
      </c>
      <c r="M704" s="227" t="s">
        <v>27</v>
      </c>
      <c r="N704" s="227">
        <f>SUM(N699:N703)</f>
        <v>0</v>
      </c>
      <c r="O704" s="188"/>
      <c r="P704" s="178">
        <f>SUM(P699:P699)</f>
        <v>0</v>
      </c>
      <c r="Q704" s="188">
        <f>SUM(Q699:Q699)</f>
        <v>0</v>
      </c>
    </row>
    <row r="705" spans="1:15" x14ac:dyDescent="0.2">
      <c r="A705" s="208"/>
      <c r="B705" s="186"/>
      <c r="D705" s="205">
        <f>D689+G689+G696+D696+D704+G704+E704+D668</f>
        <v>200000</v>
      </c>
      <c r="E705" s="76"/>
      <c r="F705" s="76"/>
      <c r="G705" s="76"/>
      <c r="H705" s="76"/>
      <c r="I705" s="205">
        <f>I689+K689++K696+K704+I704+I696+I668</f>
        <v>200000</v>
      </c>
      <c r="J705" s="205"/>
      <c r="K705" s="205"/>
      <c r="L705" s="205">
        <f>L689+N689+L696+N704+L704</f>
        <v>2000000</v>
      </c>
      <c r="M705" s="205"/>
      <c r="N705" s="205"/>
      <c r="O705" s="75"/>
    </row>
    <row r="706" spans="1:15" x14ac:dyDescent="0.2">
      <c r="A706" s="208"/>
      <c r="B706" s="186"/>
      <c r="D706" s="205"/>
      <c r="E706" s="76"/>
      <c r="F706" s="76"/>
      <c r="G706" s="76"/>
      <c r="H706" s="76"/>
      <c r="I706" s="205"/>
      <c r="J706" s="205"/>
      <c r="K706" s="205"/>
      <c r="L706" s="205"/>
      <c r="M706" s="205"/>
      <c r="N706" s="205"/>
      <c r="O706" s="75"/>
    </row>
    <row r="707" spans="1:15" ht="16.5" thickBot="1" x14ac:dyDescent="0.3">
      <c r="A707" s="208"/>
      <c r="B707" s="224" t="s">
        <v>26</v>
      </c>
      <c r="D707" s="406">
        <f>D704+D696+D689+D668+D662+D644+D606+D585+D577+D563+D555+D540+D504+D497+D490+D484+D478+D471+D462+D453+D445+D439+D429+D419+D408+D385+D370+D352+D345+D338+D331+D321+D303+D283+D254+D243+D239+D209+D204+D122+D113+D108+D94+D70+D64+D52+D38+D32+D27+D10+D44+D118+D130+D77+D398+D392</f>
        <v>104175380</v>
      </c>
      <c r="E707" s="321">
        <f>E704+E696+E689+E668+E662+E644+E606+E585+E577+E563+E555+E540+E504+E497+E490+E484+E478+E471+E462+E453+E445+E439+E429+E419+E408+E385+E370+E352+E345+E338+E331+E321+E303+E283+E254+E243+E239+E209+E204+E122+E113+E108+E94+E70+E64+E52+E38+E32+E27+E10+E44+E118+E130+E77</f>
        <v>1500000</v>
      </c>
      <c r="F707" s="320" t="s">
        <v>27</v>
      </c>
      <c r="G707" s="319">
        <f>G704+G696+G689+G668+G662+G644+G606+G585+G577+G563+G555+G540+G504+G497+G490+G484+G478+G471+G462+G453+G445+G439+G429+G419+G408+G385+G370+G352+G345+G338+G331+G321+G303+G283+G254+G243+G239+G209+G204+G122+G113+G108+G94+G70+G64+G52+G38+G32+G27+G10+G44+G118+G130+G77+G398+G392</f>
        <v>103230750</v>
      </c>
      <c r="H707" s="319">
        <v>0</v>
      </c>
      <c r="I707" s="422">
        <f>I704+I696+I689+I668+I662+I644+I606+I585+I577+I563+I555+I540+I504+I497+I490+I484+I478+I471+I462+I453+I445+I439+I429+I419+I408+I385+I370+I352+I345+I338+I331+I321+I303+I283+I254+I243+I239+I209+I204+I122+I113+I108+I94+I70+I64+I52+I38+I32+I27+I10+I44+I118+I130+I77+I398+I392</f>
        <v>96305580</v>
      </c>
      <c r="J707" s="423" t="s">
        <v>27</v>
      </c>
      <c r="K707" s="422">
        <f>K704+K696+K689+K668+K662+K644+K606+K585+K577+K563+K555+K540+K504+K497+K490+K484+K478+K471+K462+K453+K445+K439+K429+K419+K408+K385+K370+K352+K345+K338+K331+K321+K303+K283+K254+K243+K239+K209+K204+K122+K113+K108+K94+K70+K64+K52+K38+K32+K27+K10+K44+K118+K130+K77+K392+K398</f>
        <v>68880800</v>
      </c>
      <c r="L707" s="422">
        <f>L704+L696+L689+L668+L662+L644+L606+L585+L577+L563+L555+L540+L504+L497+L490+L484+L478+L471+L462+L453+L445+L439+L429+L419+L408+L385+L370+L352+L345+L338+L331+L321+L303+L283+L254+L243+L239+L209+L204+L122+L113+L108+L94+L70+L64+L52+L38+L32+L27+L10+L44+L118+L130+L77</f>
        <v>67595010</v>
      </c>
      <c r="M707" s="423" t="s">
        <v>27</v>
      </c>
      <c r="N707" s="422">
        <f>N704+N696+N689+N668+N662+N644+N606+N585+N577+N563+N555+N540+N504+N497+N490+N484+N478+N471+N462+N453+N445+N439+N429+N419+N408+N385+N370+N352+N345+N338+N331+N321+N303+N283+N254+N243+N239+N209+N204+N122+N113+N108+N94+N70+N64+N52+N38+N32+N27+N10+N44+N118+N130+N77</f>
        <v>66222000</v>
      </c>
      <c r="O707" s="75"/>
    </row>
    <row r="708" spans="1:15" ht="15.75" thickTop="1" x14ac:dyDescent="0.2">
      <c r="A708" s="208"/>
      <c r="B708" s="245" t="s">
        <v>1530</v>
      </c>
      <c r="D708" s="205">
        <f>D707+E707+G707+H707</f>
        <v>208906130</v>
      </c>
      <c r="E708" s="76"/>
      <c r="F708" s="76"/>
      <c r="G708" s="76"/>
      <c r="H708" s="76"/>
      <c r="I708" s="205">
        <f>I707+K707</f>
        <v>165186380</v>
      </c>
      <c r="J708" s="205"/>
      <c r="K708" s="205"/>
      <c r="L708" s="205">
        <f>L707+N707</f>
        <v>133817010</v>
      </c>
      <c r="M708" s="205"/>
      <c r="N708" s="205"/>
    </row>
    <row r="712" spans="1:15" x14ac:dyDescent="0.2">
      <c r="C712" s="243"/>
    </row>
    <row r="714" spans="1:15" x14ac:dyDescent="0.2">
      <c r="E714" s="314"/>
    </row>
  </sheetData>
  <mergeCells count="5">
    <mergeCell ref="A1:N1"/>
    <mergeCell ref="A2:N2"/>
    <mergeCell ref="D3:G3"/>
    <mergeCell ref="I3:K3"/>
    <mergeCell ref="L3:N3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40" orientation="landscape" horizontalDpi="300" verticalDpi="300" r:id="rId1"/>
  <headerFooter alignWithMargins="0">
    <oddHeader>&amp;L</oddHeader>
    <oddFooter>&amp;C&amp;P</oddFooter>
  </headerFooter>
  <rowBreaks count="11" manualBreakCount="11">
    <brk id="52" max="16" man="1"/>
    <brk id="109" max="16" man="1"/>
    <brk id="172" max="16" man="1"/>
    <brk id="243" max="16" man="1"/>
    <brk id="303" max="16" man="1"/>
    <brk id="345" max="16" man="1"/>
    <brk id="409" max="16" man="1"/>
    <brk id="472" max="16" man="1"/>
    <brk id="536" max="16" man="1"/>
    <brk id="593" max="16" man="1"/>
    <brk id="6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4"/>
  <sheetViews>
    <sheetView workbookViewId="0">
      <selection activeCell="C32" sqref="C25:C32"/>
    </sheetView>
  </sheetViews>
  <sheetFormatPr defaultColWidth="12.42578125" defaultRowHeight="12.75" x14ac:dyDescent="0.2"/>
  <cols>
    <col min="1" max="1" width="18.28515625" customWidth="1"/>
    <col min="2" max="2" width="16.85546875" style="11" customWidth="1"/>
  </cols>
  <sheetData>
    <row r="1" spans="1:2" ht="15" x14ac:dyDescent="0.2">
      <c r="A1" s="188" t="s">
        <v>55</v>
      </c>
      <c r="B1" s="179"/>
    </row>
    <row r="2" spans="1:2" ht="15" x14ac:dyDescent="0.2">
      <c r="A2" s="230" t="s">
        <v>1300</v>
      </c>
      <c r="B2" s="76"/>
    </row>
    <row r="3" spans="1:2" ht="15" x14ac:dyDescent="0.2">
      <c r="A3" s="230"/>
      <c r="B3" s="76"/>
    </row>
    <row r="4" spans="1:2" ht="15" x14ac:dyDescent="0.2">
      <c r="A4" s="168" t="s">
        <v>1288</v>
      </c>
      <c r="B4" s="182"/>
    </row>
    <row r="5" spans="1:2" ht="15" x14ac:dyDescent="0.2">
      <c r="A5" s="168"/>
      <c r="B5" s="182"/>
    </row>
    <row r="6" spans="1:2" ht="15" x14ac:dyDescent="0.2">
      <c r="A6" s="168" t="s">
        <v>537</v>
      </c>
      <c r="B6" s="182"/>
    </row>
    <row r="7" spans="1:2" ht="15" x14ac:dyDescent="0.2">
      <c r="A7" s="168" t="s">
        <v>537</v>
      </c>
      <c r="B7" s="182"/>
    </row>
    <row r="8" spans="1:2" ht="15" x14ac:dyDescent="0.2">
      <c r="A8" s="168" t="s">
        <v>537</v>
      </c>
      <c r="B8" s="182"/>
    </row>
    <row r="9" spans="1:2" ht="15" x14ac:dyDescent="0.2">
      <c r="A9" s="168" t="s">
        <v>537</v>
      </c>
      <c r="B9" s="182"/>
    </row>
    <row r="10" spans="1:2" ht="15" x14ac:dyDescent="0.2">
      <c r="A10" s="199" t="s">
        <v>537</v>
      </c>
      <c r="B10" s="185"/>
    </row>
    <row r="11" spans="1:2" ht="15" x14ac:dyDescent="0.2">
      <c r="A11" s="168" t="s">
        <v>537</v>
      </c>
      <c r="B11" s="182"/>
    </row>
    <row r="12" spans="1:2" ht="15" x14ac:dyDescent="0.2">
      <c r="A12" s="168" t="s">
        <v>537</v>
      </c>
      <c r="B12" s="182"/>
    </row>
    <row r="13" spans="1:2" ht="15" x14ac:dyDescent="0.2">
      <c r="A13" s="168" t="s">
        <v>537</v>
      </c>
      <c r="B13" s="182"/>
    </row>
    <row r="14" spans="1:2" ht="15" x14ac:dyDescent="0.2">
      <c r="A14" s="168" t="s">
        <v>537</v>
      </c>
      <c r="B14" s="182"/>
    </row>
    <row r="15" spans="1:2" ht="15" x14ac:dyDescent="0.2">
      <c r="A15" s="168" t="s">
        <v>537</v>
      </c>
      <c r="B15" s="182"/>
    </row>
    <row r="16" spans="1:2" ht="15" x14ac:dyDescent="0.2">
      <c r="A16" s="186" t="s">
        <v>537</v>
      </c>
      <c r="B16" s="182"/>
    </row>
    <row r="17" spans="1:3" ht="15" x14ac:dyDescent="0.2">
      <c r="A17" s="168" t="s">
        <v>537</v>
      </c>
      <c r="B17" s="182"/>
    </row>
    <row r="18" spans="1:3" ht="15" x14ac:dyDescent="0.2">
      <c r="A18" s="186" t="s">
        <v>537</v>
      </c>
      <c r="B18" s="182"/>
    </row>
    <row r="19" spans="1:3" ht="15" x14ac:dyDescent="0.2">
      <c r="A19" s="168" t="s">
        <v>537</v>
      </c>
      <c r="B19" s="182"/>
    </row>
    <row r="20" spans="1:3" ht="15" x14ac:dyDescent="0.2">
      <c r="A20" s="168" t="s">
        <v>537</v>
      </c>
      <c r="B20" s="182"/>
    </row>
    <row r="21" spans="1:3" ht="15" x14ac:dyDescent="0.2">
      <c r="A21" s="168" t="s">
        <v>537</v>
      </c>
      <c r="B21" s="182"/>
    </row>
    <row r="22" spans="1:3" ht="15" x14ac:dyDescent="0.2">
      <c r="A22" s="168" t="s">
        <v>537</v>
      </c>
      <c r="B22" s="182"/>
    </row>
    <row r="23" spans="1:3" ht="15" x14ac:dyDescent="0.2">
      <c r="A23" s="168" t="s">
        <v>537</v>
      </c>
      <c r="B23" s="182"/>
      <c r="C23" s="11">
        <f>SUM(B6:B23)</f>
        <v>0</v>
      </c>
    </row>
    <row r="24" spans="1:3" ht="15" x14ac:dyDescent="0.2">
      <c r="A24" s="168"/>
      <c r="B24" s="182"/>
    </row>
    <row r="25" spans="1:3" ht="15" x14ac:dyDescent="0.2">
      <c r="A25" s="168" t="s">
        <v>534</v>
      </c>
      <c r="B25" s="182" t="s">
        <v>27</v>
      </c>
    </row>
    <row r="26" spans="1:3" ht="15" x14ac:dyDescent="0.2">
      <c r="A26" s="168" t="s">
        <v>534</v>
      </c>
      <c r="B26" s="76" t="s">
        <v>27</v>
      </c>
    </row>
    <row r="27" spans="1:3" ht="15" x14ac:dyDescent="0.2">
      <c r="A27" s="185" t="s">
        <v>534</v>
      </c>
      <c r="B27" s="185" t="s">
        <v>27</v>
      </c>
    </row>
    <row r="28" spans="1:3" ht="15" x14ac:dyDescent="0.2">
      <c r="A28" s="187" t="s">
        <v>534</v>
      </c>
      <c r="B28" s="279"/>
    </row>
    <row r="29" spans="1:3" ht="15" x14ac:dyDescent="0.2">
      <c r="A29" s="76" t="s">
        <v>1336</v>
      </c>
      <c r="B29" s="76"/>
    </row>
    <row r="30" spans="1:3" ht="15" x14ac:dyDescent="0.2">
      <c r="A30" s="76"/>
      <c r="B30" s="76"/>
    </row>
    <row r="31" spans="1:3" ht="15" x14ac:dyDescent="0.2">
      <c r="A31" s="75" t="s">
        <v>43</v>
      </c>
      <c r="B31" s="76"/>
    </row>
    <row r="32" spans="1:3" ht="15" x14ac:dyDescent="0.2">
      <c r="A32" s="168" t="s">
        <v>43</v>
      </c>
      <c r="B32" s="213"/>
    </row>
    <row r="33" spans="1:3" ht="15" x14ac:dyDescent="0.2">
      <c r="A33" s="76" t="s">
        <v>43</v>
      </c>
      <c r="B33" s="76"/>
    </row>
    <row r="34" spans="1:3" ht="15" x14ac:dyDescent="0.2">
      <c r="A34" s="76" t="s">
        <v>1341</v>
      </c>
      <c r="B34" s="76"/>
      <c r="C34" s="11">
        <f>SUM(B31:B34)</f>
        <v>0</v>
      </c>
    </row>
    <row r="35" spans="1:3" ht="15" x14ac:dyDescent="0.2">
      <c r="A35" s="76"/>
      <c r="B35" s="76"/>
    </row>
    <row r="36" spans="1:3" ht="15" x14ac:dyDescent="0.2">
      <c r="A36" s="199" t="s">
        <v>45</v>
      </c>
      <c r="B36" s="185"/>
    </row>
    <row r="37" spans="1:3" ht="15" x14ac:dyDescent="0.2">
      <c r="A37" s="205" t="s">
        <v>45</v>
      </c>
      <c r="B37" s="205"/>
    </row>
    <row r="38" spans="1:3" ht="15" x14ac:dyDescent="0.2">
      <c r="A38" s="76" t="s">
        <v>45</v>
      </c>
      <c r="B38" s="76"/>
    </row>
    <row r="39" spans="1:3" ht="15" x14ac:dyDescent="0.2">
      <c r="A39" s="76" t="s">
        <v>45</v>
      </c>
      <c r="B39" s="76"/>
    </row>
    <row r="40" spans="1:3" ht="15" x14ac:dyDescent="0.2">
      <c r="A40" s="76" t="s">
        <v>45</v>
      </c>
      <c r="B40" s="76"/>
    </row>
    <row r="41" spans="1:3" ht="15" x14ac:dyDescent="0.2">
      <c r="A41" s="76" t="s">
        <v>45</v>
      </c>
      <c r="B41" s="76"/>
    </row>
    <row r="42" spans="1:3" ht="15" x14ac:dyDescent="0.2">
      <c r="A42" s="168" t="s">
        <v>45</v>
      </c>
      <c r="B42" s="182"/>
    </row>
    <row r="43" spans="1:3" ht="15" x14ac:dyDescent="0.2">
      <c r="A43" s="168" t="s">
        <v>45</v>
      </c>
      <c r="B43" s="182"/>
      <c r="C43" s="11">
        <f>SUM(B36:B43)</f>
        <v>0</v>
      </c>
    </row>
    <row r="44" spans="1:3" ht="15" x14ac:dyDescent="0.2">
      <c r="A44" s="168"/>
      <c r="B44" s="182"/>
    </row>
    <row r="45" spans="1:3" ht="15" x14ac:dyDescent="0.2">
      <c r="A45" s="76" t="s">
        <v>1342</v>
      </c>
      <c r="B45" s="76"/>
    </row>
    <row r="46" spans="1:3" ht="15" x14ac:dyDescent="0.2">
      <c r="A46" s="76"/>
      <c r="B46" s="76"/>
    </row>
    <row r="47" spans="1:3" ht="15" x14ac:dyDescent="0.2">
      <c r="A47" s="168" t="s">
        <v>1340</v>
      </c>
      <c r="B47" s="182"/>
    </row>
    <row r="48" spans="1:3" ht="15" x14ac:dyDescent="0.2">
      <c r="A48" s="168" t="s">
        <v>1340</v>
      </c>
      <c r="B48" s="76"/>
    </row>
    <row r="49" spans="1:3" ht="15" x14ac:dyDescent="0.2">
      <c r="A49" s="76" t="s">
        <v>1340</v>
      </c>
      <c r="B49" s="76"/>
    </row>
    <row r="50" spans="1:3" ht="15" x14ac:dyDescent="0.2">
      <c r="A50" s="76" t="s">
        <v>1340</v>
      </c>
      <c r="B50" s="76"/>
    </row>
    <row r="51" spans="1:3" ht="15" x14ac:dyDescent="0.2">
      <c r="A51" s="76" t="s">
        <v>1340</v>
      </c>
      <c r="B51" s="76"/>
    </row>
    <row r="52" spans="1:3" ht="15" x14ac:dyDescent="0.2">
      <c r="A52" s="179" t="s">
        <v>630</v>
      </c>
      <c r="B52" s="179"/>
      <c r="C52" s="11">
        <f>SUM(B47:B52)</f>
        <v>0</v>
      </c>
    </row>
    <row r="53" spans="1:3" ht="15" x14ac:dyDescent="0.2">
      <c r="A53" s="76"/>
      <c r="B53" s="76"/>
    </row>
    <row r="54" spans="1:3" ht="15" x14ac:dyDescent="0.2">
      <c r="A54" s="182" t="s">
        <v>523</v>
      </c>
      <c r="B54" s="76"/>
    </row>
    <row r="55" spans="1:3" ht="15" x14ac:dyDescent="0.2">
      <c r="A55" s="76" t="s">
        <v>245</v>
      </c>
      <c r="B55" s="76" t="s">
        <v>27</v>
      </c>
    </row>
    <row r="56" spans="1:3" ht="15" x14ac:dyDescent="0.2">
      <c r="A56" s="76" t="s">
        <v>245</v>
      </c>
      <c r="B56" s="76" t="s">
        <v>27</v>
      </c>
    </row>
    <row r="57" spans="1:3" ht="15" x14ac:dyDescent="0.2">
      <c r="A57" s="300" t="s">
        <v>4</v>
      </c>
      <c r="B57" s="302" t="s">
        <v>2</v>
      </c>
    </row>
    <row r="58" spans="1:3" ht="15" x14ac:dyDescent="0.2">
      <c r="A58" s="230"/>
      <c r="B58" s="76"/>
    </row>
    <row r="59" spans="1:3" ht="15" x14ac:dyDescent="0.2">
      <c r="A59" s="230"/>
      <c r="B59" s="76"/>
    </row>
    <row r="60" spans="1:3" ht="15" x14ac:dyDescent="0.2">
      <c r="A60" s="168"/>
      <c r="B60" s="182"/>
    </row>
    <row r="61" spans="1:3" ht="15" x14ac:dyDescent="0.2">
      <c r="A61" s="301"/>
      <c r="B61" s="303"/>
    </row>
    <row r="62" spans="1:3" ht="15" x14ac:dyDescent="0.2">
      <c r="A62" s="75"/>
      <c r="B62" s="76"/>
    </row>
    <row r="63" spans="1:3" ht="15" x14ac:dyDescent="0.2">
      <c r="A63" s="76"/>
      <c r="B63" s="76">
        <v>0</v>
      </c>
    </row>
    <row r="64" spans="1:3" ht="15" x14ac:dyDescent="0.2">
      <c r="A64" s="179"/>
      <c r="B64" s="179"/>
    </row>
    <row r="65" spans="1:2" ht="15" x14ac:dyDescent="0.2">
      <c r="A65" s="76"/>
      <c r="B65" s="76"/>
    </row>
    <row r="66" spans="1:2" ht="15" x14ac:dyDescent="0.2">
      <c r="A66" s="76"/>
      <c r="B66" s="76"/>
    </row>
    <row r="67" spans="1:2" ht="15" x14ac:dyDescent="0.2">
      <c r="A67" s="185"/>
      <c r="B67" s="185"/>
    </row>
    <row r="68" spans="1:2" ht="15" x14ac:dyDescent="0.2">
      <c r="A68" s="76"/>
      <c r="B68" s="76"/>
    </row>
    <row r="69" spans="1:2" ht="15" x14ac:dyDescent="0.2">
      <c r="A69" s="185"/>
      <c r="B69" s="185"/>
    </row>
    <row r="70" spans="1:2" ht="15" x14ac:dyDescent="0.2">
      <c r="A70" s="76"/>
      <c r="B70" s="76"/>
    </row>
    <row r="71" spans="1:2" ht="15" x14ac:dyDescent="0.2">
      <c r="A71" s="76"/>
      <c r="B71" s="76"/>
    </row>
    <row r="72" spans="1:2" ht="15" x14ac:dyDescent="0.2">
      <c r="A72" s="76"/>
      <c r="B72" s="76"/>
    </row>
    <row r="73" spans="1:2" ht="15" x14ac:dyDescent="0.2">
      <c r="A73" s="76"/>
      <c r="B73" s="76"/>
    </row>
    <row r="74" spans="1:2" ht="15" x14ac:dyDescent="0.2">
      <c r="A74" s="76"/>
      <c r="B74" s="76"/>
    </row>
    <row r="75" spans="1:2" ht="15" x14ac:dyDescent="0.2">
      <c r="A75" s="76"/>
      <c r="B75" s="76"/>
    </row>
    <row r="76" spans="1:2" ht="15" x14ac:dyDescent="0.2">
      <c r="A76" s="179"/>
      <c r="B76" s="179"/>
    </row>
    <row r="77" spans="1:2" ht="15" x14ac:dyDescent="0.2">
      <c r="A77" s="76"/>
      <c r="B77" s="76"/>
    </row>
    <row r="78" spans="1:2" ht="15" x14ac:dyDescent="0.2">
      <c r="A78" s="76"/>
      <c r="B78" s="76"/>
    </row>
    <row r="79" spans="1:2" ht="15" x14ac:dyDescent="0.2">
      <c r="A79" s="76"/>
      <c r="B79" s="76"/>
    </row>
    <row r="80" spans="1:2" ht="15" x14ac:dyDescent="0.2">
      <c r="A80" s="76"/>
      <c r="B80" s="76"/>
    </row>
    <row r="81" spans="1:2" ht="15" x14ac:dyDescent="0.2">
      <c r="A81" s="76"/>
      <c r="B81" s="76"/>
    </row>
    <row r="82" spans="1:2" ht="15" x14ac:dyDescent="0.2">
      <c r="A82" s="76"/>
      <c r="B82" s="76"/>
    </row>
    <row r="83" spans="1:2" ht="15" x14ac:dyDescent="0.2">
      <c r="A83" s="76"/>
      <c r="B83" s="76"/>
    </row>
    <row r="84" spans="1:2" ht="15" x14ac:dyDescent="0.2">
      <c r="A84" s="76"/>
      <c r="B84" s="76"/>
    </row>
    <row r="85" spans="1:2" ht="15" x14ac:dyDescent="0.2">
      <c r="A85" s="182"/>
      <c r="B85" s="182"/>
    </row>
    <row r="86" spans="1:2" ht="15" x14ac:dyDescent="0.2">
      <c r="A86" s="76"/>
      <c r="B86" s="76"/>
    </row>
    <row r="87" spans="1:2" ht="15" x14ac:dyDescent="0.2">
      <c r="A87" s="76"/>
      <c r="B87" s="76"/>
    </row>
    <row r="88" spans="1:2" ht="15" x14ac:dyDescent="0.2">
      <c r="A88" s="182"/>
      <c r="B88" s="182"/>
    </row>
    <row r="89" spans="1:2" ht="15" x14ac:dyDescent="0.2">
      <c r="A89" s="76"/>
      <c r="B89" s="76"/>
    </row>
    <row r="90" spans="1:2" ht="15" x14ac:dyDescent="0.2">
      <c r="A90" s="75"/>
      <c r="B90" s="76"/>
    </row>
    <row r="91" spans="1:2" ht="15" x14ac:dyDescent="0.2">
      <c r="A91" s="76"/>
      <c r="B91" s="76"/>
    </row>
    <row r="92" spans="1:2" ht="15" x14ac:dyDescent="0.2">
      <c r="A92" s="76"/>
      <c r="B92" s="76"/>
    </row>
    <row r="93" spans="1:2" ht="15" x14ac:dyDescent="0.2">
      <c r="A93" s="76"/>
      <c r="B93" s="76"/>
    </row>
    <row r="94" spans="1:2" ht="15" x14ac:dyDescent="0.2">
      <c r="A94" s="76"/>
      <c r="B94" s="76"/>
    </row>
    <row r="95" spans="1:2" ht="15" x14ac:dyDescent="0.2">
      <c r="A95" s="76"/>
      <c r="B95" s="76"/>
    </row>
    <row r="96" spans="1:2" ht="15" x14ac:dyDescent="0.2">
      <c r="A96" s="76"/>
      <c r="B96" s="76"/>
    </row>
    <row r="97" spans="1:2" ht="15" x14ac:dyDescent="0.2">
      <c r="A97" s="76"/>
      <c r="B97" s="76"/>
    </row>
    <row r="98" spans="1:2" ht="15" x14ac:dyDescent="0.2">
      <c r="A98" s="76"/>
      <c r="B98" s="76"/>
    </row>
    <row r="99" spans="1:2" ht="15" x14ac:dyDescent="0.2">
      <c r="A99" s="76"/>
      <c r="B99" s="76"/>
    </row>
    <row r="100" spans="1:2" ht="15" x14ac:dyDescent="0.2">
      <c r="A100" s="76"/>
      <c r="B100" s="76"/>
    </row>
    <row r="101" spans="1:2" ht="15" x14ac:dyDescent="0.2">
      <c r="A101" s="76"/>
      <c r="B101" s="76"/>
    </row>
    <row r="102" spans="1:2" ht="15" x14ac:dyDescent="0.2">
      <c r="A102" s="76"/>
      <c r="B102" s="76"/>
    </row>
    <row r="103" spans="1:2" ht="15" x14ac:dyDescent="0.2">
      <c r="A103" s="76"/>
      <c r="B103" s="76"/>
    </row>
    <row r="104" spans="1:2" ht="15" x14ac:dyDescent="0.2">
      <c r="A104" s="76"/>
      <c r="B104" s="76"/>
    </row>
    <row r="105" spans="1:2" ht="15" x14ac:dyDescent="0.2">
      <c r="A105" s="76"/>
      <c r="B105" s="76"/>
    </row>
    <row r="106" spans="1:2" ht="15" x14ac:dyDescent="0.2">
      <c r="A106" s="76"/>
      <c r="B106" s="76"/>
    </row>
    <row r="107" spans="1:2" ht="15" x14ac:dyDescent="0.2">
      <c r="A107" s="76"/>
      <c r="B107" s="76"/>
    </row>
    <row r="108" spans="1:2" ht="15" x14ac:dyDescent="0.2">
      <c r="A108" s="76"/>
      <c r="B108" s="76"/>
    </row>
    <row r="109" spans="1:2" ht="15" x14ac:dyDescent="0.2">
      <c r="A109" s="76"/>
      <c r="B109" s="76"/>
    </row>
    <row r="110" spans="1:2" ht="15" x14ac:dyDescent="0.2">
      <c r="A110" s="76"/>
      <c r="B110" s="76"/>
    </row>
    <row r="111" spans="1:2" ht="15" x14ac:dyDescent="0.2">
      <c r="A111" s="76"/>
      <c r="B111" s="76"/>
    </row>
    <row r="112" spans="1:2" ht="15" x14ac:dyDescent="0.2">
      <c r="A112" s="76"/>
      <c r="B112" s="76"/>
    </row>
    <row r="113" spans="1:2" ht="15" x14ac:dyDescent="0.2">
      <c r="A113" s="76"/>
      <c r="B113" s="76"/>
    </row>
    <row r="114" spans="1:2" ht="15" x14ac:dyDescent="0.2">
      <c r="A114" s="76"/>
      <c r="B114" s="76"/>
    </row>
    <row r="115" spans="1:2" ht="15" x14ac:dyDescent="0.2">
      <c r="A115" s="76"/>
      <c r="B115" s="76"/>
    </row>
    <row r="116" spans="1:2" ht="15" x14ac:dyDescent="0.2">
      <c r="A116" s="76"/>
      <c r="B116" s="76"/>
    </row>
    <row r="117" spans="1:2" ht="15" x14ac:dyDescent="0.2">
      <c r="A117" s="75"/>
      <c r="B117" s="76"/>
    </row>
    <row r="118" spans="1:2" ht="15" x14ac:dyDescent="0.2">
      <c r="A118" s="76"/>
      <c r="B118" s="76"/>
    </row>
    <row r="119" spans="1:2" ht="15" x14ac:dyDescent="0.2">
      <c r="A119" s="76"/>
      <c r="B119" s="76"/>
    </row>
    <row r="120" spans="1:2" ht="15" x14ac:dyDescent="0.2">
      <c r="A120" s="76"/>
      <c r="B120" s="76"/>
    </row>
    <row r="121" spans="1:2" ht="15" x14ac:dyDescent="0.2">
      <c r="A121" s="76"/>
      <c r="B121" s="76"/>
    </row>
    <row r="122" spans="1:2" ht="15" x14ac:dyDescent="0.2">
      <c r="A122" s="76"/>
      <c r="B122" s="76"/>
    </row>
    <row r="123" spans="1:2" ht="15" x14ac:dyDescent="0.2">
      <c r="A123" s="182"/>
      <c r="B123" s="182"/>
    </row>
    <row r="124" spans="1:2" ht="15" x14ac:dyDescent="0.2">
      <c r="A124" s="76"/>
      <c r="B124" s="76"/>
    </row>
    <row r="125" spans="1:2" ht="15" x14ac:dyDescent="0.2">
      <c r="A125" s="76"/>
      <c r="B125" s="76"/>
    </row>
    <row r="126" spans="1:2" ht="15" x14ac:dyDescent="0.2">
      <c r="A126" s="75"/>
      <c r="B126" s="76"/>
    </row>
    <row r="127" spans="1:2" ht="15" x14ac:dyDescent="0.2">
      <c r="A127" s="76"/>
      <c r="B127" s="76"/>
    </row>
    <row r="128" spans="1:2" ht="15" x14ac:dyDescent="0.2">
      <c r="A128" s="76"/>
      <c r="B128" s="76"/>
    </row>
    <row r="129" spans="1:2" ht="15" x14ac:dyDescent="0.2">
      <c r="A129" s="76"/>
      <c r="B129" s="76"/>
    </row>
    <row r="130" spans="1:2" ht="15" x14ac:dyDescent="0.2">
      <c r="A130" s="75"/>
      <c r="B130" s="76"/>
    </row>
    <row r="131" spans="1:2" ht="15" x14ac:dyDescent="0.2">
      <c r="A131" s="75"/>
      <c r="B131" s="76"/>
    </row>
    <row r="132" spans="1:2" ht="15" x14ac:dyDescent="0.2">
      <c r="A132" s="75"/>
      <c r="B132" s="76"/>
    </row>
    <row r="133" spans="1:2" ht="15" x14ac:dyDescent="0.2">
      <c r="A133" s="75"/>
      <c r="B133" s="76"/>
    </row>
    <row r="134" spans="1:2" ht="15" x14ac:dyDescent="0.2">
      <c r="A134" s="75"/>
      <c r="B134" s="76"/>
    </row>
    <row r="135" spans="1:2" ht="15" x14ac:dyDescent="0.2">
      <c r="A135" s="75"/>
      <c r="B135" s="76"/>
    </row>
    <row r="136" spans="1:2" ht="15" x14ac:dyDescent="0.2">
      <c r="A136" s="75"/>
      <c r="B136" s="76"/>
    </row>
    <row r="137" spans="1:2" ht="15" x14ac:dyDescent="0.2">
      <c r="A137" s="76"/>
      <c r="B137" s="76"/>
    </row>
    <row r="138" spans="1:2" ht="15" x14ac:dyDescent="0.2">
      <c r="A138" s="76"/>
      <c r="B138" s="76"/>
    </row>
    <row r="139" spans="1:2" ht="15" x14ac:dyDescent="0.2">
      <c r="A139" s="76"/>
      <c r="B139" s="76"/>
    </row>
    <row r="140" spans="1:2" ht="15" x14ac:dyDescent="0.2">
      <c r="A140" s="76"/>
      <c r="B140" s="76"/>
    </row>
    <row r="141" spans="1:2" ht="15" x14ac:dyDescent="0.2">
      <c r="A141" s="76"/>
      <c r="B141" s="76"/>
    </row>
    <row r="142" spans="1:2" ht="15" x14ac:dyDescent="0.2">
      <c r="A142" s="76"/>
      <c r="B142" s="76"/>
    </row>
    <row r="143" spans="1:2" ht="15" x14ac:dyDescent="0.2">
      <c r="A143" s="182"/>
      <c r="B143" s="182"/>
    </row>
    <row r="144" spans="1:2" ht="15" x14ac:dyDescent="0.2">
      <c r="A144" s="76"/>
      <c r="B144" s="76"/>
    </row>
    <row r="145" spans="1:2" ht="15" x14ac:dyDescent="0.2">
      <c r="A145" s="75"/>
      <c r="B145" s="76"/>
    </row>
    <row r="146" spans="1:2" ht="15" x14ac:dyDescent="0.2">
      <c r="A146" s="214"/>
      <c r="B146" s="214"/>
    </row>
    <row r="147" spans="1:2" ht="15" x14ac:dyDescent="0.2">
      <c r="A147" s="76"/>
      <c r="B147" s="76"/>
    </row>
    <row r="148" spans="1:2" ht="15" x14ac:dyDescent="0.2">
      <c r="A148" s="76"/>
      <c r="B148" s="76"/>
    </row>
    <row r="149" spans="1:2" ht="15" x14ac:dyDescent="0.2">
      <c r="A149" s="76"/>
      <c r="B149" s="76"/>
    </row>
    <row r="150" spans="1:2" ht="15" x14ac:dyDescent="0.2">
      <c r="A150" s="214"/>
      <c r="B150" s="214"/>
    </row>
    <row r="151" spans="1:2" ht="15" x14ac:dyDescent="0.2">
      <c r="A151" s="76"/>
      <c r="B151" s="76"/>
    </row>
    <row r="152" spans="1:2" ht="15" x14ac:dyDescent="0.2">
      <c r="A152" s="76"/>
      <c r="B152" s="76"/>
    </row>
    <row r="153" spans="1:2" ht="15" x14ac:dyDescent="0.2">
      <c r="A153" s="76"/>
      <c r="B153" s="76"/>
    </row>
    <row r="154" spans="1:2" ht="15" x14ac:dyDescent="0.2">
      <c r="A154" s="76"/>
      <c r="B154" s="76"/>
    </row>
    <row r="155" spans="1:2" ht="15" x14ac:dyDescent="0.2">
      <c r="A155" s="76"/>
      <c r="B155" s="76"/>
    </row>
    <row r="156" spans="1:2" ht="15" x14ac:dyDescent="0.2">
      <c r="A156" s="76"/>
      <c r="B156" s="76"/>
    </row>
    <row r="157" spans="1:2" ht="15" x14ac:dyDescent="0.2">
      <c r="A157" s="75"/>
      <c r="B157" s="76"/>
    </row>
    <row r="158" spans="1:2" ht="15" x14ac:dyDescent="0.2">
      <c r="A158" s="75"/>
      <c r="B158" s="76"/>
    </row>
    <row r="159" spans="1:2" ht="15" x14ac:dyDescent="0.2">
      <c r="A159" s="76"/>
      <c r="B159" s="76"/>
    </row>
    <row r="160" spans="1:2" ht="15" x14ac:dyDescent="0.2">
      <c r="A160" s="76"/>
      <c r="B160" s="76"/>
    </row>
    <row r="161" spans="1:2" ht="15" x14ac:dyDescent="0.2">
      <c r="A161" s="76"/>
      <c r="B161" s="76"/>
    </row>
    <row r="162" spans="1:2" ht="15" x14ac:dyDescent="0.2">
      <c r="A162" s="76"/>
      <c r="B162" s="76"/>
    </row>
    <row r="163" spans="1:2" ht="15" x14ac:dyDescent="0.2">
      <c r="A163" s="76"/>
      <c r="B163" s="76"/>
    </row>
    <row r="164" spans="1:2" ht="15" x14ac:dyDescent="0.2">
      <c r="A164" s="76"/>
      <c r="B164" s="76"/>
    </row>
    <row r="165" spans="1:2" ht="15" x14ac:dyDescent="0.2">
      <c r="A165" s="76"/>
      <c r="B165" s="76"/>
    </row>
    <row r="166" spans="1:2" ht="15" x14ac:dyDescent="0.2">
      <c r="A166" s="76"/>
      <c r="B166" s="76"/>
    </row>
    <row r="167" spans="1:2" ht="15" x14ac:dyDescent="0.2">
      <c r="A167" s="76"/>
      <c r="B167" s="76">
        <v>0</v>
      </c>
    </row>
    <row r="168" spans="1:2" ht="15" x14ac:dyDescent="0.2">
      <c r="A168" s="75"/>
      <c r="B168" s="76"/>
    </row>
    <row r="169" spans="1:2" ht="15" x14ac:dyDescent="0.2">
      <c r="A169" s="168"/>
      <c r="B169" s="182"/>
    </row>
    <row r="170" spans="1:2" ht="15" x14ac:dyDescent="0.2">
      <c r="A170" s="168"/>
      <c r="B170" s="182"/>
    </row>
    <row r="171" spans="1:2" ht="15" x14ac:dyDescent="0.2">
      <c r="A171" s="76"/>
      <c r="B171" s="76"/>
    </row>
    <row r="172" spans="1:2" ht="15" x14ac:dyDescent="0.2">
      <c r="A172" s="76"/>
      <c r="B172" s="76"/>
    </row>
    <row r="173" spans="1:2" ht="15" x14ac:dyDescent="0.2">
      <c r="A173" s="76"/>
      <c r="B173" s="76"/>
    </row>
    <row r="174" spans="1:2" ht="15" x14ac:dyDescent="0.2">
      <c r="A174" s="76"/>
      <c r="B174" s="76"/>
    </row>
    <row r="175" spans="1:2" ht="15" x14ac:dyDescent="0.2">
      <c r="A175" s="76"/>
      <c r="B175" s="76"/>
    </row>
    <row r="176" spans="1:2" ht="15" x14ac:dyDescent="0.2">
      <c r="A176" s="75"/>
      <c r="B176" s="76"/>
    </row>
    <row r="177" spans="1:2" ht="15" x14ac:dyDescent="0.2">
      <c r="A177" s="76"/>
      <c r="B177" s="76"/>
    </row>
    <row r="178" spans="1:2" ht="15" x14ac:dyDescent="0.2">
      <c r="A178" s="76"/>
      <c r="B178" s="76"/>
    </row>
    <row r="179" spans="1:2" ht="15" x14ac:dyDescent="0.2">
      <c r="A179" s="76"/>
      <c r="B179" s="76"/>
    </row>
    <row r="180" spans="1:2" ht="15" x14ac:dyDescent="0.2">
      <c r="A180" s="76"/>
      <c r="B180" s="76"/>
    </row>
    <row r="181" spans="1:2" ht="15" x14ac:dyDescent="0.2">
      <c r="A181" s="76"/>
      <c r="B181" s="76"/>
    </row>
    <row r="182" spans="1:2" ht="15" x14ac:dyDescent="0.2">
      <c r="A182" s="76"/>
      <c r="B182" s="76"/>
    </row>
    <row r="183" spans="1:2" ht="15" x14ac:dyDescent="0.2">
      <c r="A183" s="76"/>
      <c r="B183" s="76"/>
    </row>
    <row r="184" spans="1:2" ht="15" x14ac:dyDescent="0.2">
      <c r="A184" s="76"/>
      <c r="B184" s="76"/>
    </row>
    <row r="185" spans="1:2" ht="15" x14ac:dyDescent="0.2">
      <c r="A185" s="76"/>
      <c r="B185" s="76"/>
    </row>
    <row r="186" spans="1:2" ht="15" x14ac:dyDescent="0.2">
      <c r="A186" s="76"/>
      <c r="B186" s="76"/>
    </row>
    <row r="187" spans="1:2" ht="15" x14ac:dyDescent="0.2">
      <c r="A187" s="76"/>
      <c r="B187" s="76"/>
    </row>
    <row r="188" spans="1:2" ht="15" x14ac:dyDescent="0.2">
      <c r="A188" s="76"/>
      <c r="B188" s="76"/>
    </row>
    <row r="189" spans="1:2" ht="15" x14ac:dyDescent="0.2">
      <c r="A189" s="76"/>
      <c r="B189" s="76"/>
    </row>
    <row r="190" spans="1:2" ht="15" x14ac:dyDescent="0.2">
      <c r="A190" s="76"/>
      <c r="B190" s="76"/>
    </row>
    <row r="191" spans="1:2" ht="15" x14ac:dyDescent="0.2">
      <c r="A191" s="76"/>
      <c r="B191" s="76"/>
    </row>
    <row r="192" spans="1:2" ht="15" x14ac:dyDescent="0.2">
      <c r="A192" s="76"/>
      <c r="B192" s="76"/>
    </row>
    <row r="193" spans="1:2" ht="15" x14ac:dyDescent="0.2">
      <c r="A193" s="76"/>
      <c r="B193" s="76"/>
    </row>
    <row r="194" spans="1:2" ht="15" x14ac:dyDescent="0.2">
      <c r="A194" s="76"/>
      <c r="B194" s="76"/>
    </row>
    <row r="195" spans="1:2" ht="15" x14ac:dyDescent="0.2">
      <c r="A195" s="76"/>
      <c r="B195" s="76"/>
    </row>
    <row r="196" spans="1:2" ht="15" x14ac:dyDescent="0.2">
      <c r="A196" s="76"/>
      <c r="B196" s="76"/>
    </row>
    <row r="197" spans="1:2" ht="15" x14ac:dyDescent="0.2">
      <c r="A197" s="76"/>
      <c r="B197" s="76"/>
    </row>
    <row r="198" spans="1:2" ht="15" x14ac:dyDescent="0.2">
      <c r="A198" s="76"/>
      <c r="B198" s="76"/>
    </row>
    <row r="199" spans="1:2" ht="15" x14ac:dyDescent="0.2">
      <c r="A199" s="76"/>
      <c r="B199" s="76"/>
    </row>
    <row r="200" spans="1:2" ht="15" x14ac:dyDescent="0.2">
      <c r="A200" s="76"/>
      <c r="B200" s="76"/>
    </row>
    <row r="201" spans="1:2" ht="15" x14ac:dyDescent="0.2">
      <c r="A201" s="76"/>
      <c r="B201" s="76"/>
    </row>
    <row r="202" spans="1:2" ht="15" x14ac:dyDescent="0.2">
      <c r="A202" s="76"/>
      <c r="B202" s="76"/>
    </row>
    <row r="203" spans="1:2" ht="15" x14ac:dyDescent="0.2">
      <c r="A203" s="76"/>
      <c r="B203" s="76"/>
    </row>
    <row r="204" spans="1:2" ht="15" x14ac:dyDescent="0.2">
      <c r="A204" s="76"/>
      <c r="B204" s="76"/>
    </row>
    <row r="205" spans="1:2" ht="15" x14ac:dyDescent="0.2">
      <c r="A205" s="76"/>
      <c r="B205" s="76"/>
    </row>
    <row r="206" spans="1:2" ht="15" x14ac:dyDescent="0.2">
      <c r="A206" s="76"/>
      <c r="B206" s="76"/>
    </row>
    <row r="207" spans="1:2" ht="15" x14ac:dyDescent="0.2">
      <c r="A207" s="76"/>
      <c r="B207" s="76"/>
    </row>
    <row r="208" spans="1:2" ht="15" x14ac:dyDescent="0.2">
      <c r="A208" s="76"/>
      <c r="B208" s="76"/>
    </row>
    <row r="209" spans="1:2" ht="15" x14ac:dyDescent="0.2">
      <c r="A209" s="76"/>
      <c r="B209" s="76"/>
    </row>
    <row r="210" spans="1:2" ht="15" x14ac:dyDescent="0.2">
      <c r="A210" s="76"/>
      <c r="B210" s="76"/>
    </row>
    <row r="211" spans="1:2" ht="15" x14ac:dyDescent="0.2">
      <c r="A211" s="76"/>
      <c r="B211" s="76"/>
    </row>
    <row r="212" spans="1:2" ht="15" x14ac:dyDescent="0.2">
      <c r="A212" s="76"/>
      <c r="B212" s="76"/>
    </row>
    <row r="213" spans="1:2" ht="15" x14ac:dyDescent="0.2">
      <c r="A213" s="76"/>
      <c r="B213" s="76"/>
    </row>
    <row r="214" spans="1:2" ht="15" x14ac:dyDescent="0.2">
      <c r="A214" s="76"/>
      <c r="B214" s="76"/>
    </row>
    <row r="215" spans="1:2" ht="15" x14ac:dyDescent="0.2">
      <c r="A215" s="76"/>
      <c r="B215" s="76"/>
    </row>
    <row r="216" spans="1:2" ht="15" x14ac:dyDescent="0.2">
      <c r="A216" s="76"/>
      <c r="B216" s="76"/>
    </row>
    <row r="217" spans="1:2" ht="15" x14ac:dyDescent="0.2">
      <c r="A217" s="76"/>
      <c r="B217" s="76"/>
    </row>
    <row r="218" spans="1:2" ht="15" x14ac:dyDescent="0.2">
      <c r="A218" s="76"/>
      <c r="B218" s="76"/>
    </row>
    <row r="219" spans="1:2" ht="15" x14ac:dyDescent="0.2">
      <c r="A219" s="76"/>
      <c r="B219" s="76"/>
    </row>
    <row r="220" spans="1:2" ht="15" x14ac:dyDescent="0.2">
      <c r="A220" s="76"/>
      <c r="B220" s="76"/>
    </row>
    <row r="221" spans="1:2" ht="15" x14ac:dyDescent="0.2">
      <c r="A221" s="76"/>
      <c r="B221" s="76"/>
    </row>
    <row r="222" spans="1:2" ht="15" x14ac:dyDescent="0.2">
      <c r="A222" s="76"/>
      <c r="B222" s="76"/>
    </row>
    <row r="223" spans="1:2" ht="15" x14ac:dyDescent="0.2">
      <c r="A223" s="76"/>
      <c r="B223" s="76"/>
    </row>
    <row r="224" spans="1:2" ht="15" x14ac:dyDescent="0.2">
      <c r="A224" s="76"/>
      <c r="B224" s="76"/>
    </row>
    <row r="225" spans="1:2" ht="15" x14ac:dyDescent="0.2">
      <c r="A225" s="76"/>
      <c r="B225" s="76"/>
    </row>
    <row r="226" spans="1:2" ht="15" x14ac:dyDescent="0.2">
      <c r="A226" s="76"/>
      <c r="B226" s="76"/>
    </row>
    <row r="227" spans="1:2" ht="15" x14ac:dyDescent="0.2">
      <c r="A227" s="76"/>
      <c r="B227" s="76"/>
    </row>
    <row r="228" spans="1:2" ht="15" x14ac:dyDescent="0.2">
      <c r="A228" s="76"/>
      <c r="B228" s="76"/>
    </row>
    <row r="229" spans="1:2" ht="15" x14ac:dyDescent="0.2">
      <c r="A229" s="76"/>
      <c r="B229" s="76"/>
    </row>
    <row r="230" spans="1:2" ht="15" x14ac:dyDescent="0.2">
      <c r="A230" s="76"/>
      <c r="B230" s="76"/>
    </row>
    <row r="231" spans="1:2" ht="15" x14ac:dyDescent="0.2">
      <c r="A231" s="76"/>
      <c r="B231" s="205"/>
    </row>
    <row r="232" spans="1:2" ht="15" x14ac:dyDescent="0.2">
      <c r="A232" s="76"/>
      <c r="B232" s="205"/>
    </row>
    <row r="233" spans="1:2" ht="15" x14ac:dyDescent="0.2">
      <c r="A233" s="76"/>
      <c r="B233" s="205"/>
    </row>
    <row r="234" spans="1:2" ht="15" x14ac:dyDescent="0.2">
      <c r="A234" s="76"/>
      <c r="B234" s="205"/>
    </row>
    <row r="235" spans="1:2" ht="15" x14ac:dyDescent="0.2">
      <c r="A235" s="76"/>
      <c r="B235" s="76"/>
    </row>
    <row r="236" spans="1:2" ht="15" x14ac:dyDescent="0.2">
      <c r="A236" s="76"/>
      <c r="B236" s="76"/>
    </row>
    <row r="237" spans="1:2" ht="15" x14ac:dyDescent="0.2">
      <c r="A237" s="76"/>
      <c r="B237" s="76"/>
    </row>
    <row r="238" spans="1:2" ht="15" x14ac:dyDescent="0.2">
      <c r="A238" s="76"/>
      <c r="B238" s="76"/>
    </row>
    <row r="239" spans="1:2" ht="15" x14ac:dyDescent="0.2">
      <c r="A239" s="76"/>
      <c r="B239" s="76"/>
    </row>
    <row r="240" spans="1:2" ht="15" x14ac:dyDescent="0.2">
      <c r="A240" s="76"/>
      <c r="B240" s="76"/>
    </row>
    <row r="241" spans="1:2" ht="15" x14ac:dyDescent="0.2">
      <c r="A241" s="76"/>
      <c r="B241" s="76"/>
    </row>
    <row r="242" spans="1:2" ht="15" x14ac:dyDescent="0.2">
      <c r="A242" s="76"/>
      <c r="B242" s="76"/>
    </row>
    <row r="243" spans="1:2" ht="15" x14ac:dyDescent="0.2">
      <c r="A243" s="76"/>
      <c r="B243" s="76"/>
    </row>
    <row r="244" spans="1:2" ht="15" x14ac:dyDescent="0.2">
      <c r="A244" s="76"/>
      <c r="B244" s="76"/>
    </row>
    <row r="245" spans="1:2" ht="15" x14ac:dyDescent="0.2">
      <c r="A245" s="76"/>
      <c r="B245" s="76"/>
    </row>
    <row r="246" spans="1:2" ht="15" x14ac:dyDescent="0.2">
      <c r="A246" s="76"/>
      <c r="B246" s="76"/>
    </row>
    <row r="247" spans="1:2" ht="15" x14ac:dyDescent="0.2">
      <c r="A247" s="214"/>
      <c r="B247" s="214"/>
    </row>
    <row r="248" spans="1:2" ht="15" x14ac:dyDescent="0.2">
      <c r="A248" s="168"/>
      <c r="B248" s="182"/>
    </row>
    <row r="249" spans="1:2" ht="15" x14ac:dyDescent="0.2">
      <c r="A249" s="168"/>
      <c r="B249" s="182"/>
    </row>
    <row r="250" spans="1:2" ht="15" x14ac:dyDescent="0.2">
      <c r="A250" s="199"/>
      <c r="B250" s="185"/>
    </row>
    <row r="251" spans="1:2" ht="15" x14ac:dyDescent="0.2">
      <c r="A251" s="168"/>
      <c r="B251" s="182"/>
    </row>
    <row r="252" spans="1:2" ht="15" x14ac:dyDescent="0.2">
      <c r="A252" s="168"/>
      <c r="B252" s="182"/>
    </row>
    <row r="253" spans="1:2" ht="15" x14ac:dyDescent="0.2">
      <c r="A253" s="168"/>
      <c r="B253" s="182"/>
    </row>
    <row r="254" spans="1:2" ht="15" x14ac:dyDescent="0.2">
      <c r="A254" s="168"/>
      <c r="B254" s="182"/>
    </row>
    <row r="255" spans="1:2" ht="15" x14ac:dyDescent="0.2">
      <c r="A255" s="168"/>
      <c r="B255" s="182"/>
    </row>
    <row r="256" spans="1:2" ht="15" x14ac:dyDescent="0.2">
      <c r="A256" s="168"/>
      <c r="B256" s="182"/>
    </row>
    <row r="257" spans="1:2" ht="15" x14ac:dyDescent="0.2">
      <c r="A257" s="168"/>
      <c r="B257" s="182"/>
    </row>
    <row r="258" spans="1:2" ht="15" x14ac:dyDescent="0.2">
      <c r="A258" s="168"/>
      <c r="B258" s="182"/>
    </row>
    <row r="259" spans="1:2" ht="15" x14ac:dyDescent="0.2">
      <c r="A259" s="168"/>
      <c r="B259" s="182"/>
    </row>
    <row r="260" spans="1:2" ht="15" x14ac:dyDescent="0.2">
      <c r="A260" s="168"/>
      <c r="B260" s="182"/>
    </row>
    <row r="261" spans="1:2" ht="15" x14ac:dyDescent="0.2">
      <c r="A261" s="168"/>
      <c r="B261" s="182"/>
    </row>
    <row r="262" spans="1:2" ht="15" x14ac:dyDescent="0.2">
      <c r="A262" s="168"/>
      <c r="B262" s="213"/>
    </row>
    <row r="263" spans="1:2" ht="15" x14ac:dyDescent="0.2">
      <c r="A263" s="188"/>
      <c r="B263" s="227"/>
    </row>
    <row r="264" spans="1:2" ht="15" x14ac:dyDescent="0.2">
      <c r="A264" s="168"/>
      <c r="B264" s="182"/>
    </row>
    <row r="265" spans="1:2" ht="15" x14ac:dyDescent="0.2">
      <c r="A265" s="168"/>
      <c r="B265" s="182"/>
    </row>
    <row r="266" spans="1:2" ht="15" x14ac:dyDescent="0.2">
      <c r="A266" s="168"/>
      <c r="B266" s="182"/>
    </row>
    <row r="267" spans="1:2" ht="15" x14ac:dyDescent="0.2">
      <c r="A267" s="168"/>
      <c r="B267" s="182"/>
    </row>
    <row r="268" spans="1:2" ht="15" x14ac:dyDescent="0.2">
      <c r="A268" s="168"/>
      <c r="B268" s="182"/>
    </row>
    <row r="269" spans="1:2" ht="15" x14ac:dyDescent="0.2">
      <c r="A269" s="168"/>
      <c r="B269" s="182"/>
    </row>
    <row r="270" spans="1:2" ht="15" x14ac:dyDescent="0.2">
      <c r="A270" s="168"/>
      <c r="B270" s="182"/>
    </row>
    <row r="271" spans="1:2" ht="15" x14ac:dyDescent="0.2">
      <c r="A271" s="168"/>
      <c r="B271" s="182"/>
    </row>
    <row r="272" spans="1:2" ht="15" x14ac:dyDescent="0.2">
      <c r="A272" s="168"/>
      <c r="B272" s="182"/>
    </row>
    <row r="273" spans="1:2" ht="15" x14ac:dyDescent="0.2">
      <c r="A273" s="168"/>
      <c r="B273" s="182"/>
    </row>
    <row r="274" spans="1:2" ht="15" x14ac:dyDescent="0.2">
      <c r="A274" s="168"/>
      <c r="B274" s="182"/>
    </row>
    <row r="275" spans="1:2" ht="15" x14ac:dyDescent="0.2">
      <c r="A275" s="168"/>
      <c r="B275" s="182"/>
    </row>
    <row r="276" spans="1:2" ht="15" x14ac:dyDescent="0.2">
      <c r="A276" s="168"/>
      <c r="B276" s="182"/>
    </row>
    <row r="277" spans="1:2" ht="15" x14ac:dyDescent="0.2">
      <c r="A277" s="168"/>
      <c r="B277" s="182"/>
    </row>
    <row r="278" spans="1:2" ht="15" x14ac:dyDescent="0.2">
      <c r="A278" s="186"/>
      <c r="B278" s="182"/>
    </row>
    <row r="279" spans="1:2" ht="15" x14ac:dyDescent="0.2">
      <c r="A279" s="186"/>
      <c r="B279" s="182"/>
    </row>
    <row r="280" spans="1:2" ht="15" x14ac:dyDescent="0.2">
      <c r="A280" s="186"/>
      <c r="B280" s="182"/>
    </row>
    <row r="281" spans="1:2" ht="15" x14ac:dyDescent="0.2">
      <c r="A281" s="186"/>
      <c r="B281" s="182"/>
    </row>
    <row r="282" spans="1:2" ht="15" x14ac:dyDescent="0.2">
      <c r="A282" s="186"/>
      <c r="B282" s="182"/>
    </row>
    <row r="283" spans="1:2" ht="15" x14ac:dyDescent="0.2">
      <c r="A283" s="186"/>
      <c r="B283" s="182"/>
    </row>
    <row r="284" spans="1:2" ht="15" x14ac:dyDescent="0.2">
      <c r="A284" s="186"/>
      <c r="B284" s="182"/>
    </row>
    <row r="285" spans="1:2" ht="15" x14ac:dyDescent="0.2">
      <c r="A285" s="186"/>
      <c r="B285" s="182"/>
    </row>
    <row r="286" spans="1:2" ht="15" x14ac:dyDescent="0.2">
      <c r="A286" s="199"/>
      <c r="B286" s="185"/>
    </row>
    <row r="287" spans="1:2" ht="15" x14ac:dyDescent="0.2">
      <c r="A287" s="168"/>
      <c r="B287" s="182"/>
    </row>
    <row r="288" spans="1:2" ht="15" x14ac:dyDescent="0.2">
      <c r="A288" s="168"/>
      <c r="B288" s="182"/>
    </row>
    <row r="289" spans="1:2" ht="15" x14ac:dyDescent="0.2">
      <c r="A289" s="168"/>
      <c r="B289" s="182"/>
    </row>
    <row r="290" spans="1:2" ht="15" x14ac:dyDescent="0.2">
      <c r="A290" s="168"/>
      <c r="B290" s="182"/>
    </row>
    <row r="291" spans="1:2" ht="15" x14ac:dyDescent="0.2">
      <c r="A291" s="168"/>
      <c r="B291" s="182"/>
    </row>
    <row r="292" spans="1:2" ht="15" x14ac:dyDescent="0.2">
      <c r="A292" s="168"/>
      <c r="B292" s="182"/>
    </row>
    <row r="293" spans="1:2" ht="15" x14ac:dyDescent="0.2">
      <c r="A293" s="168"/>
      <c r="B293" s="182"/>
    </row>
    <row r="294" spans="1:2" ht="15" x14ac:dyDescent="0.2">
      <c r="A294" s="168"/>
      <c r="B294" s="182"/>
    </row>
    <row r="295" spans="1:2" ht="15" x14ac:dyDescent="0.2">
      <c r="A295" s="168"/>
      <c r="B295" s="182"/>
    </row>
    <row r="296" spans="1:2" ht="15" x14ac:dyDescent="0.2">
      <c r="A296" s="168"/>
      <c r="B296" s="182"/>
    </row>
    <row r="297" spans="1:2" ht="15" x14ac:dyDescent="0.2">
      <c r="A297" s="168"/>
      <c r="B297" s="182"/>
    </row>
    <row r="298" spans="1:2" ht="15" x14ac:dyDescent="0.2">
      <c r="A298" s="168"/>
      <c r="B298" s="182"/>
    </row>
    <row r="299" spans="1:2" ht="15" x14ac:dyDescent="0.2">
      <c r="A299" s="199"/>
      <c r="B299" s="185"/>
    </row>
    <row r="300" spans="1:2" ht="15" x14ac:dyDescent="0.2">
      <c r="A300" s="168"/>
      <c r="B300" s="182"/>
    </row>
    <row r="301" spans="1:2" ht="15" x14ac:dyDescent="0.2">
      <c r="A301" s="168"/>
      <c r="B301" s="182"/>
    </row>
    <row r="302" spans="1:2" ht="15" x14ac:dyDescent="0.2">
      <c r="A302" s="168"/>
      <c r="B302" s="182"/>
    </row>
    <row r="303" spans="1:2" ht="15" x14ac:dyDescent="0.2">
      <c r="A303" s="168"/>
      <c r="B303" s="182"/>
    </row>
    <row r="304" spans="1:2" ht="15" x14ac:dyDescent="0.2">
      <c r="A304" s="168"/>
      <c r="B304" s="182"/>
    </row>
    <row r="305" spans="1:2" ht="15" x14ac:dyDescent="0.2">
      <c r="A305" s="168"/>
      <c r="B305" s="182"/>
    </row>
    <row r="306" spans="1:2" ht="15" x14ac:dyDescent="0.2">
      <c r="A306" s="168"/>
      <c r="B306" s="182"/>
    </row>
    <row r="307" spans="1:2" ht="15" x14ac:dyDescent="0.2">
      <c r="A307" s="168"/>
      <c r="B307" s="182"/>
    </row>
    <row r="308" spans="1:2" ht="15" x14ac:dyDescent="0.2">
      <c r="A308" s="199"/>
      <c r="B308" s="185"/>
    </row>
    <row r="309" spans="1:2" ht="15" x14ac:dyDescent="0.2">
      <c r="A309" s="168"/>
      <c r="B309" s="182"/>
    </row>
    <row r="310" spans="1:2" ht="15" x14ac:dyDescent="0.2">
      <c r="A310" s="168"/>
      <c r="B310" s="182"/>
    </row>
    <row r="311" spans="1:2" ht="15" x14ac:dyDescent="0.2">
      <c r="A311" s="168"/>
      <c r="B311" s="182"/>
    </row>
    <row r="312" spans="1:2" ht="15" x14ac:dyDescent="0.2">
      <c r="A312" s="168"/>
      <c r="B312" s="182"/>
    </row>
    <row r="313" spans="1:2" ht="15" x14ac:dyDescent="0.2">
      <c r="A313" s="168"/>
      <c r="B313" s="182"/>
    </row>
    <row r="314" spans="1:2" ht="15" x14ac:dyDescent="0.2">
      <c r="A314" s="168"/>
      <c r="B314" s="182"/>
    </row>
    <row r="315" spans="1:2" ht="15" x14ac:dyDescent="0.2">
      <c r="A315" s="168"/>
      <c r="B315" s="182"/>
    </row>
    <row r="316" spans="1:2" ht="15" x14ac:dyDescent="0.2">
      <c r="A316" s="76"/>
      <c r="B316" s="76"/>
    </row>
    <row r="317" spans="1:2" ht="15" x14ac:dyDescent="0.2">
      <c r="A317" s="76"/>
      <c r="B317" s="76"/>
    </row>
    <row r="318" spans="1:2" ht="15" x14ac:dyDescent="0.2">
      <c r="A318" s="182"/>
      <c r="B318" s="182"/>
    </row>
    <row r="319" spans="1:2" ht="15" x14ac:dyDescent="0.2">
      <c r="A319" s="76"/>
      <c r="B319" s="76"/>
    </row>
    <row r="320" spans="1:2" ht="15" x14ac:dyDescent="0.2">
      <c r="A320" s="188"/>
      <c r="B320" s="179"/>
    </row>
    <row r="321" spans="1:2" ht="15" x14ac:dyDescent="0.2">
      <c r="A321" s="75"/>
      <c r="B321" s="76"/>
    </row>
    <row r="322" spans="1:2" ht="15" x14ac:dyDescent="0.2">
      <c r="A322" s="75"/>
      <c r="B322" s="76"/>
    </row>
    <row r="323" spans="1:2" ht="15" x14ac:dyDescent="0.2">
      <c r="A323" s="76"/>
      <c r="B323" s="76"/>
    </row>
    <row r="324" spans="1:2" ht="15" x14ac:dyDescent="0.2">
      <c r="A324" s="76"/>
      <c r="B324" s="76"/>
    </row>
    <row r="325" spans="1:2" ht="15" x14ac:dyDescent="0.2">
      <c r="A325" s="76"/>
      <c r="B325" s="76"/>
    </row>
    <row r="326" spans="1:2" ht="15" x14ac:dyDescent="0.2">
      <c r="A326" s="168"/>
      <c r="B326" s="182"/>
    </row>
    <row r="327" spans="1:2" ht="15" x14ac:dyDescent="0.2">
      <c r="A327" s="188"/>
      <c r="B327" s="179"/>
    </row>
    <row r="328" spans="1:2" ht="15" x14ac:dyDescent="0.2">
      <c r="A328" s="168"/>
      <c r="B328" s="182"/>
    </row>
    <row r="329" spans="1:2" ht="15" x14ac:dyDescent="0.2">
      <c r="A329" s="76"/>
      <c r="B329" s="76"/>
    </row>
    <row r="330" spans="1:2" ht="15" x14ac:dyDescent="0.2">
      <c r="A330" s="75"/>
      <c r="B330" s="76"/>
    </row>
    <row r="331" spans="1:2" ht="15" x14ac:dyDescent="0.2">
      <c r="A331" s="168"/>
      <c r="B331" s="182"/>
    </row>
    <row r="332" spans="1:2" ht="15" x14ac:dyDescent="0.2">
      <c r="A332" s="168"/>
      <c r="B332" s="182"/>
    </row>
    <row r="333" spans="1:2" ht="15" x14ac:dyDescent="0.2">
      <c r="A333" s="76"/>
      <c r="B333" s="182"/>
    </row>
    <row r="334" spans="1:2" ht="15" x14ac:dyDescent="0.2">
      <c r="A334" s="179"/>
      <c r="B334" s="179"/>
    </row>
    <row r="335" spans="1:2" ht="15" x14ac:dyDescent="0.2">
      <c r="A335" s="76"/>
      <c r="B335" s="76"/>
    </row>
    <row r="336" spans="1:2" ht="15" x14ac:dyDescent="0.2">
      <c r="A336" s="76"/>
      <c r="B336" s="76"/>
    </row>
    <row r="337" spans="1:2" ht="15" x14ac:dyDescent="0.2">
      <c r="A337" s="76"/>
      <c r="B337" s="76"/>
    </row>
    <row r="338" spans="1:2" ht="15" x14ac:dyDescent="0.2">
      <c r="A338" s="76"/>
      <c r="B338" s="76"/>
    </row>
    <row r="339" spans="1:2" ht="15" x14ac:dyDescent="0.2">
      <c r="A339" s="76"/>
      <c r="B339" s="76"/>
    </row>
    <row r="340" spans="1:2" ht="15" x14ac:dyDescent="0.2">
      <c r="A340" s="185"/>
      <c r="B340" s="76"/>
    </row>
    <row r="341" spans="1:2" ht="15" x14ac:dyDescent="0.2">
      <c r="A341" s="76"/>
      <c r="B341" s="179"/>
    </row>
    <row r="342" spans="1:2" ht="15" x14ac:dyDescent="0.2">
      <c r="A342" s="76"/>
      <c r="B342" s="76"/>
    </row>
    <row r="343" spans="1:2" ht="15" x14ac:dyDescent="0.2">
      <c r="A343" s="76"/>
      <c r="B343" s="76"/>
    </row>
    <row r="344" spans="1:2" ht="15" x14ac:dyDescent="0.2">
      <c r="A344" s="76"/>
      <c r="B344" s="76"/>
    </row>
    <row r="345" spans="1:2" ht="15" x14ac:dyDescent="0.2">
      <c r="A345" s="76"/>
      <c r="B345" s="76"/>
    </row>
    <row r="346" spans="1:2" ht="15" x14ac:dyDescent="0.2">
      <c r="A346" s="76"/>
      <c r="B346" s="76"/>
    </row>
    <row r="347" spans="1:2" ht="15" x14ac:dyDescent="0.2">
      <c r="A347" s="76"/>
      <c r="B347" s="76"/>
    </row>
    <row r="348" spans="1:2" ht="15" x14ac:dyDescent="0.2">
      <c r="A348" s="76"/>
      <c r="B348" s="76"/>
    </row>
    <row r="349" spans="1:2" ht="15" x14ac:dyDescent="0.2">
      <c r="A349" s="76"/>
      <c r="B349" s="76"/>
    </row>
    <row r="350" spans="1:2" ht="15" x14ac:dyDescent="0.2">
      <c r="A350" s="182"/>
      <c r="B350" s="182"/>
    </row>
    <row r="351" spans="1:2" ht="15" x14ac:dyDescent="0.2">
      <c r="A351" s="76"/>
      <c r="B351" s="76"/>
    </row>
    <row r="352" spans="1:2" ht="15" x14ac:dyDescent="0.2">
      <c r="A352" s="76"/>
      <c r="B352" s="76"/>
    </row>
    <row r="353" spans="1:2" ht="15" x14ac:dyDescent="0.2">
      <c r="A353" s="199"/>
      <c r="B353" s="185"/>
    </row>
    <row r="354" spans="1:2" ht="15" x14ac:dyDescent="0.2">
      <c r="A354" s="75"/>
      <c r="B354" s="76"/>
    </row>
    <row r="355" spans="1:2" ht="15" x14ac:dyDescent="0.2">
      <c r="A355" s="76"/>
      <c r="B355" s="76"/>
    </row>
    <row r="356" spans="1:2" ht="15" x14ac:dyDescent="0.2">
      <c r="A356" s="76"/>
      <c r="B356" s="76"/>
    </row>
    <row r="357" spans="1:2" ht="15" x14ac:dyDescent="0.2">
      <c r="A357" s="76"/>
      <c r="B357" s="76"/>
    </row>
    <row r="358" spans="1:2" ht="15" x14ac:dyDescent="0.2">
      <c r="A358" s="76"/>
      <c r="B358" s="76"/>
    </row>
    <row r="359" spans="1:2" ht="15" x14ac:dyDescent="0.2">
      <c r="A359" s="76"/>
      <c r="B359" s="76"/>
    </row>
    <row r="360" spans="1:2" ht="15" x14ac:dyDescent="0.2">
      <c r="A360" s="76"/>
      <c r="B360" s="76"/>
    </row>
    <row r="361" spans="1:2" ht="15" x14ac:dyDescent="0.2">
      <c r="A361" s="76"/>
      <c r="B361" s="76"/>
    </row>
    <row r="362" spans="1:2" ht="15" x14ac:dyDescent="0.2">
      <c r="A362" s="182"/>
      <c r="B362" s="182"/>
    </row>
    <row r="363" spans="1:2" ht="15" x14ac:dyDescent="0.2">
      <c r="A363" s="76"/>
      <c r="B363" s="76"/>
    </row>
    <row r="364" spans="1:2" ht="15" x14ac:dyDescent="0.2">
      <c r="A364" s="167"/>
      <c r="B364" s="171"/>
    </row>
    <row r="365" spans="1:2" ht="15" x14ac:dyDescent="0.2">
      <c r="A365" s="76"/>
      <c r="B365" s="76"/>
    </row>
    <row r="366" spans="1:2" ht="15" x14ac:dyDescent="0.2">
      <c r="A366" s="185"/>
      <c r="B366" s="185"/>
    </row>
    <row r="367" spans="1:2" ht="15" x14ac:dyDescent="0.2">
      <c r="A367" s="76"/>
      <c r="B367" s="76"/>
    </row>
    <row r="368" spans="1:2" ht="15" x14ac:dyDescent="0.2">
      <c r="A368" s="168"/>
      <c r="B368" s="182"/>
    </row>
    <row r="369" spans="1:2" ht="15" x14ac:dyDescent="0.2">
      <c r="A369" s="168"/>
      <c r="B369" s="182"/>
    </row>
    <row r="370" spans="1:2" ht="15" x14ac:dyDescent="0.2">
      <c r="A370" s="182"/>
      <c r="B370" s="182"/>
    </row>
    <row r="371" spans="1:2" ht="15" x14ac:dyDescent="0.2">
      <c r="A371" s="76"/>
      <c r="B371" s="76"/>
    </row>
    <row r="372" spans="1:2" ht="15" x14ac:dyDescent="0.2">
      <c r="A372" s="76"/>
      <c r="B372" s="76"/>
    </row>
    <row r="373" spans="1:2" ht="15" x14ac:dyDescent="0.2">
      <c r="A373" s="76"/>
      <c r="B373" s="76"/>
    </row>
    <row r="374" spans="1:2" ht="15" x14ac:dyDescent="0.2">
      <c r="A374" s="179"/>
      <c r="B374" s="179"/>
    </row>
    <row r="375" spans="1:2" ht="15" x14ac:dyDescent="0.2">
      <c r="A375" s="76"/>
      <c r="B375" s="76"/>
    </row>
    <row r="376" spans="1:2" ht="15" x14ac:dyDescent="0.2">
      <c r="A376" s="76"/>
      <c r="B376" s="76"/>
    </row>
    <row r="377" spans="1:2" ht="15" x14ac:dyDescent="0.2">
      <c r="A377" s="76"/>
      <c r="B377" s="76"/>
    </row>
    <row r="378" spans="1:2" ht="15" x14ac:dyDescent="0.2">
      <c r="A378" s="76"/>
      <c r="B378" s="76"/>
    </row>
    <row r="379" spans="1:2" ht="15" x14ac:dyDescent="0.2">
      <c r="A379" s="76"/>
      <c r="B379" s="76"/>
    </row>
    <row r="380" spans="1:2" ht="15" x14ac:dyDescent="0.2">
      <c r="A380" s="76"/>
      <c r="B380" s="76"/>
    </row>
    <row r="381" spans="1:2" ht="15" x14ac:dyDescent="0.2">
      <c r="A381" s="76"/>
      <c r="B381" s="76"/>
    </row>
    <row r="382" spans="1:2" ht="15" x14ac:dyDescent="0.2">
      <c r="A382" s="185"/>
      <c r="B382" s="185"/>
    </row>
    <row r="383" spans="1:2" ht="15" x14ac:dyDescent="0.2">
      <c r="A383" s="187"/>
      <c r="B383" s="76"/>
    </row>
    <row r="384" spans="1:2" ht="15" x14ac:dyDescent="0.2">
      <c r="A384" s="76"/>
      <c r="B384" s="76"/>
    </row>
    <row r="385" spans="1:2" ht="15" x14ac:dyDescent="0.2">
      <c r="A385" s="76"/>
      <c r="B385" s="76"/>
    </row>
    <row r="386" spans="1:2" ht="15" x14ac:dyDescent="0.2">
      <c r="A386" s="76"/>
      <c r="B386" s="76"/>
    </row>
    <row r="387" spans="1:2" ht="15" x14ac:dyDescent="0.2">
      <c r="A387" s="76"/>
      <c r="B387" s="76"/>
    </row>
    <row r="388" spans="1:2" ht="15" x14ac:dyDescent="0.2">
      <c r="A388" s="76"/>
      <c r="B388" s="76"/>
    </row>
    <row r="389" spans="1:2" ht="15" x14ac:dyDescent="0.2">
      <c r="A389" s="76"/>
      <c r="B389" s="76"/>
    </row>
    <row r="390" spans="1:2" ht="15" x14ac:dyDescent="0.2">
      <c r="A390" s="179"/>
      <c r="B390" s="179"/>
    </row>
    <row r="391" spans="1:2" ht="15" x14ac:dyDescent="0.2">
      <c r="A391" s="76"/>
      <c r="B391" s="76"/>
    </row>
    <row r="392" spans="1:2" ht="15" x14ac:dyDescent="0.2">
      <c r="A392" s="76"/>
      <c r="B392" s="76"/>
    </row>
    <row r="393" spans="1:2" ht="15" x14ac:dyDescent="0.2">
      <c r="A393" s="76"/>
      <c r="B393" s="76"/>
    </row>
    <row r="394" spans="1:2" ht="15" x14ac:dyDescent="0.2">
      <c r="A394" s="75"/>
      <c r="B394" s="76"/>
    </row>
    <row r="395" spans="1:2" ht="15" x14ac:dyDescent="0.2">
      <c r="A395" s="75"/>
      <c r="B395" s="76"/>
    </row>
    <row r="396" spans="1:2" ht="15" x14ac:dyDescent="0.2">
      <c r="A396" s="179"/>
      <c r="B396" s="179"/>
    </row>
    <row r="397" spans="1:2" ht="15" x14ac:dyDescent="0.2">
      <c r="A397" s="76"/>
      <c r="B397" s="76"/>
    </row>
    <row r="398" spans="1:2" ht="15" x14ac:dyDescent="0.2">
      <c r="A398" s="76"/>
      <c r="B398" s="76"/>
    </row>
    <row r="399" spans="1:2" ht="15" x14ac:dyDescent="0.2">
      <c r="A399" s="76"/>
      <c r="B399" s="76"/>
    </row>
    <row r="400" spans="1:2" ht="15" x14ac:dyDescent="0.2">
      <c r="A400" s="75"/>
      <c r="B400" s="76"/>
    </row>
    <row r="401" spans="1:2" ht="15" x14ac:dyDescent="0.2">
      <c r="A401" s="76"/>
      <c r="B401" s="76"/>
    </row>
    <row r="402" spans="1:2" ht="15" x14ac:dyDescent="0.2">
      <c r="A402" s="76"/>
      <c r="B402" s="76"/>
    </row>
    <row r="403" spans="1:2" ht="15" x14ac:dyDescent="0.2">
      <c r="A403" s="76"/>
      <c r="B403" s="76"/>
    </row>
    <row r="404" spans="1:2" ht="15" x14ac:dyDescent="0.2">
      <c r="A404" s="179"/>
      <c r="B404" s="179"/>
    </row>
    <row r="405" spans="1:2" ht="15" x14ac:dyDescent="0.2">
      <c r="A405" s="76"/>
      <c r="B405" s="76"/>
    </row>
    <row r="406" spans="1:2" ht="15" x14ac:dyDescent="0.2">
      <c r="A406" s="76"/>
      <c r="B406" s="76"/>
    </row>
    <row r="407" spans="1:2" ht="15" x14ac:dyDescent="0.2">
      <c r="A407" s="76"/>
      <c r="B407" s="76"/>
    </row>
    <row r="408" spans="1:2" ht="15" x14ac:dyDescent="0.2">
      <c r="A408" s="76"/>
      <c r="B408" s="76"/>
    </row>
    <row r="409" spans="1:2" ht="15" x14ac:dyDescent="0.2">
      <c r="A409" s="168"/>
      <c r="B409" s="182"/>
    </row>
    <row r="410" spans="1:2" ht="15" x14ac:dyDescent="0.2">
      <c r="A410" s="76"/>
      <c r="B410" s="76"/>
    </row>
    <row r="411" spans="1:2" ht="15" x14ac:dyDescent="0.2">
      <c r="A411" s="179"/>
      <c r="B411" s="179"/>
    </row>
    <row r="412" spans="1:2" ht="15" x14ac:dyDescent="0.2">
      <c r="A412" s="76"/>
      <c r="B412" s="76"/>
    </row>
    <row r="413" spans="1:2" ht="15" x14ac:dyDescent="0.2">
      <c r="A413" s="76"/>
      <c r="B413" s="76"/>
    </row>
    <row r="414" spans="1:2" ht="15" x14ac:dyDescent="0.2">
      <c r="A414" s="76"/>
      <c r="B414" s="76"/>
    </row>
    <row r="415" spans="1:2" ht="15" x14ac:dyDescent="0.2">
      <c r="A415" s="76"/>
      <c r="B415" s="76"/>
    </row>
    <row r="416" spans="1:2" ht="15" x14ac:dyDescent="0.2">
      <c r="A416" s="76"/>
      <c r="B416" s="76"/>
    </row>
    <row r="417" spans="1:2" ht="15" x14ac:dyDescent="0.2">
      <c r="A417" s="76"/>
      <c r="B417" s="76"/>
    </row>
    <row r="418" spans="1:2" ht="15" x14ac:dyDescent="0.2">
      <c r="A418" s="227"/>
      <c r="B418" s="227"/>
    </row>
    <row r="419" spans="1:2" ht="15" x14ac:dyDescent="0.2">
      <c r="A419" s="205"/>
      <c r="B419" s="205"/>
    </row>
    <row r="420" spans="1:2" ht="15" x14ac:dyDescent="0.2">
      <c r="A420" s="205"/>
      <c r="B420" s="205"/>
    </row>
    <row r="421" spans="1:2" ht="15" x14ac:dyDescent="0.2">
      <c r="A421" s="205"/>
      <c r="B421" s="205"/>
    </row>
    <row r="422" spans="1:2" ht="15" x14ac:dyDescent="0.2">
      <c r="A422" s="76"/>
      <c r="B422" s="76"/>
    </row>
    <row r="423" spans="1:2" ht="15" x14ac:dyDescent="0.2">
      <c r="A423" s="76"/>
      <c r="B423" s="76"/>
    </row>
    <row r="424" spans="1:2" ht="15" x14ac:dyDescent="0.2">
      <c r="A424" s="76"/>
      <c r="B424" s="76"/>
    </row>
    <row r="425" spans="1:2" ht="15" x14ac:dyDescent="0.2">
      <c r="A425" s="179"/>
      <c r="B425" s="179"/>
    </row>
    <row r="426" spans="1:2" ht="15" x14ac:dyDescent="0.2">
      <c r="A426" s="76"/>
      <c r="B426" s="76"/>
    </row>
    <row r="427" spans="1:2" ht="15" x14ac:dyDescent="0.2">
      <c r="A427" s="76"/>
      <c r="B427" s="76"/>
    </row>
    <row r="428" spans="1:2" ht="15" x14ac:dyDescent="0.2">
      <c r="A428" s="76"/>
      <c r="B428" s="76"/>
    </row>
    <row r="429" spans="1:2" ht="15" x14ac:dyDescent="0.2">
      <c r="A429" s="76"/>
      <c r="B429" s="76"/>
    </row>
    <row r="430" spans="1:2" ht="15" x14ac:dyDescent="0.2">
      <c r="A430" s="185"/>
      <c r="B430" s="185"/>
    </row>
    <row r="431" spans="1:2" ht="15" x14ac:dyDescent="0.2">
      <c r="A431" s="76"/>
      <c r="B431" s="76"/>
    </row>
    <row r="432" spans="1:2" ht="15" x14ac:dyDescent="0.2">
      <c r="A432" s="76"/>
      <c r="B432" s="76"/>
    </row>
    <row r="433" spans="1:2" ht="15" x14ac:dyDescent="0.2">
      <c r="A433" s="76"/>
      <c r="B433" s="76"/>
    </row>
    <row r="434" spans="1:2" ht="15" x14ac:dyDescent="0.2">
      <c r="A434" s="76"/>
      <c r="B434" s="76"/>
    </row>
    <row r="435" spans="1:2" ht="15" x14ac:dyDescent="0.2">
      <c r="A435" s="76"/>
      <c r="B435" s="76"/>
    </row>
    <row r="436" spans="1:2" ht="15" x14ac:dyDescent="0.2">
      <c r="A436" s="76"/>
      <c r="B436" s="76"/>
    </row>
    <row r="437" spans="1:2" ht="15" x14ac:dyDescent="0.2">
      <c r="A437" s="179"/>
      <c r="B437" s="179"/>
    </row>
    <row r="438" spans="1:2" ht="15" x14ac:dyDescent="0.2">
      <c r="A438" s="75"/>
      <c r="B438" s="76"/>
    </row>
    <row r="439" spans="1:2" ht="15" x14ac:dyDescent="0.2">
      <c r="A439" s="76"/>
      <c r="B439" s="76"/>
    </row>
    <row r="440" spans="1:2" ht="15" x14ac:dyDescent="0.2">
      <c r="A440" s="76"/>
      <c r="B440" s="76"/>
    </row>
    <row r="441" spans="1:2" ht="15" x14ac:dyDescent="0.2">
      <c r="A441" s="76"/>
      <c r="B441" s="76"/>
    </row>
    <row r="442" spans="1:2" ht="15" x14ac:dyDescent="0.2">
      <c r="A442" s="76"/>
      <c r="B442" s="76"/>
    </row>
    <row r="443" spans="1:2" ht="15" x14ac:dyDescent="0.2">
      <c r="A443" s="179"/>
      <c r="B443" s="179"/>
    </row>
    <row r="444" spans="1:2" ht="15" x14ac:dyDescent="0.2">
      <c r="A444" s="168"/>
      <c r="B444" s="182"/>
    </row>
    <row r="445" spans="1:2" ht="15" x14ac:dyDescent="0.2">
      <c r="A445" s="76"/>
      <c r="B445" s="76"/>
    </row>
    <row r="446" spans="1:2" ht="15" x14ac:dyDescent="0.2">
      <c r="A446" s="76"/>
      <c r="B446" s="76"/>
    </row>
    <row r="447" spans="1:2" ht="15" x14ac:dyDescent="0.2">
      <c r="A447" s="76"/>
      <c r="B447" s="76"/>
    </row>
    <row r="448" spans="1:2" ht="15" x14ac:dyDescent="0.2">
      <c r="A448" s="76"/>
      <c r="B448" s="76"/>
    </row>
    <row r="449" spans="1:2" ht="15" x14ac:dyDescent="0.2">
      <c r="A449" s="76"/>
      <c r="B449" s="76"/>
    </row>
    <row r="450" spans="1:2" ht="15" x14ac:dyDescent="0.2">
      <c r="A450" s="179"/>
      <c r="B450" s="179"/>
    </row>
    <row r="451" spans="1:2" ht="15" x14ac:dyDescent="0.2">
      <c r="A451" s="76"/>
      <c r="B451" s="76"/>
    </row>
    <row r="452" spans="1:2" ht="15" x14ac:dyDescent="0.2">
      <c r="A452" s="76"/>
      <c r="B452" s="76"/>
    </row>
    <row r="453" spans="1:2" ht="15" x14ac:dyDescent="0.2">
      <c r="A453" s="205"/>
      <c r="B453" s="205"/>
    </row>
    <row r="454" spans="1:2" ht="15" x14ac:dyDescent="0.2">
      <c r="A454" s="76"/>
      <c r="B454" s="76"/>
    </row>
    <row r="455" spans="1:2" ht="15" x14ac:dyDescent="0.2">
      <c r="A455" s="76"/>
      <c r="B455" s="76"/>
    </row>
    <row r="456" spans="1:2" ht="15" x14ac:dyDescent="0.2">
      <c r="A456" s="76"/>
      <c r="B456" s="76"/>
    </row>
    <row r="457" spans="1:2" ht="15" x14ac:dyDescent="0.2">
      <c r="A457" s="76"/>
      <c r="B457" s="76"/>
    </row>
    <row r="458" spans="1:2" ht="15" x14ac:dyDescent="0.2">
      <c r="A458" s="179"/>
      <c r="B458" s="179"/>
    </row>
    <row r="459" spans="1:2" ht="15" x14ac:dyDescent="0.2">
      <c r="A459" s="76"/>
      <c r="B459" s="76"/>
    </row>
    <row r="460" spans="1:2" ht="15" x14ac:dyDescent="0.2">
      <c r="A460" s="76"/>
      <c r="B460" s="76"/>
    </row>
    <row r="461" spans="1:2" ht="15" x14ac:dyDescent="0.2">
      <c r="A461" s="75"/>
      <c r="B461" s="76"/>
    </row>
    <row r="462" spans="1:2" ht="15" x14ac:dyDescent="0.2">
      <c r="A462" s="76"/>
      <c r="B462" s="76"/>
    </row>
    <row r="463" spans="1:2" ht="15" x14ac:dyDescent="0.2">
      <c r="A463" s="75"/>
      <c r="B463" s="76"/>
    </row>
    <row r="464" spans="1:2" ht="15" x14ac:dyDescent="0.2">
      <c r="A464" s="76"/>
      <c r="B464" s="76"/>
    </row>
    <row r="465" spans="1:2" ht="15" x14ac:dyDescent="0.2">
      <c r="A465" s="75"/>
      <c r="B465" s="76"/>
    </row>
    <row r="466" spans="1:2" ht="15" x14ac:dyDescent="0.2">
      <c r="A466" s="75"/>
      <c r="B466" s="76"/>
    </row>
    <row r="467" spans="1:2" ht="15" x14ac:dyDescent="0.2">
      <c r="A467" s="76"/>
      <c r="B467" s="76"/>
    </row>
    <row r="468" spans="1:2" ht="15" x14ac:dyDescent="0.2">
      <c r="A468" s="76"/>
      <c r="B468" s="76"/>
    </row>
    <row r="469" spans="1:2" ht="15" x14ac:dyDescent="0.2">
      <c r="A469" s="76"/>
      <c r="B469" s="76"/>
    </row>
    <row r="470" spans="1:2" ht="15" x14ac:dyDescent="0.2">
      <c r="A470" s="76"/>
      <c r="B470" s="76"/>
    </row>
    <row r="471" spans="1:2" ht="15" x14ac:dyDescent="0.2">
      <c r="A471" s="76"/>
      <c r="B471" s="76"/>
    </row>
    <row r="472" spans="1:2" ht="15" x14ac:dyDescent="0.2">
      <c r="A472" s="76"/>
      <c r="B472" s="76"/>
    </row>
    <row r="473" spans="1:2" ht="15" x14ac:dyDescent="0.2">
      <c r="A473" s="76"/>
      <c r="B473" s="76"/>
    </row>
    <row r="474" spans="1:2" ht="15" x14ac:dyDescent="0.2">
      <c r="A474" s="167"/>
      <c r="B474" s="171"/>
    </row>
    <row r="475" spans="1:2" ht="15" x14ac:dyDescent="0.2">
      <c r="A475" s="76"/>
      <c r="B475" s="76"/>
    </row>
    <row r="476" spans="1:2" ht="15" x14ac:dyDescent="0.2">
      <c r="A476" s="76"/>
      <c r="B476" s="76"/>
    </row>
    <row r="477" spans="1:2" ht="15" x14ac:dyDescent="0.2">
      <c r="A477" s="76"/>
      <c r="B477" s="76">
        <f>SUM(B475:B476)</f>
        <v>0</v>
      </c>
    </row>
    <row r="478" spans="1:2" ht="15" x14ac:dyDescent="0.2">
      <c r="A478" s="76"/>
      <c r="B478" s="76"/>
    </row>
    <row r="479" spans="1:2" ht="15" x14ac:dyDescent="0.2">
      <c r="A479" s="76"/>
      <c r="B479" s="76"/>
    </row>
    <row r="480" spans="1:2" ht="15" x14ac:dyDescent="0.2">
      <c r="A480" s="76"/>
      <c r="B480" s="76"/>
    </row>
    <row r="481" spans="1:2" ht="15" x14ac:dyDescent="0.2">
      <c r="A481" s="76"/>
      <c r="B481" s="76"/>
    </row>
    <row r="482" spans="1:2" ht="15" x14ac:dyDescent="0.2">
      <c r="A482" s="76"/>
      <c r="B482" s="76"/>
    </row>
    <row r="483" spans="1:2" ht="15" x14ac:dyDescent="0.2">
      <c r="A483" s="76"/>
      <c r="B483" s="76"/>
    </row>
    <row r="484" spans="1:2" ht="15" x14ac:dyDescent="0.2">
      <c r="A484" s="76"/>
      <c r="B484" s="76"/>
    </row>
    <row r="485" spans="1:2" ht="15" x14ac:dyDescent="0.2">
      <c r="A485" s="76"/>
      <c r="B485" s="76"/>
    </row>
    <row r="486" spans="1:2" ht="15" x14ac:dyDescent="0.2">
      <c r="A486" s="76"/>
      <c r="B486" s="76"/>
    </row>
    <row r="487" spans="1:2" ht="15" x14ac:dyDescent="0.2">
      <c r="A487" s="76"/>
      <c r="B487" s="76"/>
    </row>
    <row r="488" spans="1:2" ht="15" x14ac:dyDescent="0.2">
      <c r="A488" s="76"/>
      <c r="B488" s="76"/>
    </row>
    <row r="489" spans="1:2" ht="15" x14ac:dyDescent="0.2">
      <c r="A489" s="75"/>
      <c r="B489" s="76"/>
    </row>
    <row r="490" spans="1:2" ht="15" x14ac:dyDescent="0.2">
      <c r="A490" s="168"/>
      <c r="B490" s="182"/>
    </row>
    <row r="491" spans="1:2" ht="15" x14ac:dyDescent="0.2">
      <c r="A491" s="168"/>
      <c r="B491" s="182"/>
    </row>
    <row r="492" spans="1:2" ht="15" x14ac:dyDescent="0.2">
      <c r="A492" s="168"/>
      <c r="B492" s="182"/>
    </row>
    <row r="493" spans="1:2" ht="15" x14ac:dyDescent="0.2">
      <c r="A493" s="75"/>
      <c r="B493" s="76"/>
    </row>
    <row r="494" spans="1:2" ht="15" x14ac:dyDescent="0.2">
      <c r="A494" s="185"/>
      <c r="B494" s="185"/>
    </row>
    <row r="495" spans="1:2" ht="15" x14ac:dyDescent="0.2">
      <c r="A495" s="168"/>
      <c r="B495" s="182"/>
    </row>
    <row r="496" spans="1:2" ht="15" x14ac:dyDescent="0.2">
      <c r="A496" s="75"/>
      <c r="B496" s="76"/>
    </row>
    <row r="497" spans="1:2" ht="15" x14ac:dyDescent="0.2">
      <c r="A497" s="76"/>
      <c r="B497" s="76"/>
    </row>
    <row r="498" spans="1:2" ht="15" x14ac:dyDescent="0.2">
      <c r="A498" s="76"/>
      <c r="B498" s="182"/>
    </row>
    <row r="499" spans="1:2" ht="15" x14ac:dyDescent="0.2">
      <c r="A499" s="76"/>
      <c r="B499" s="76"/>
    </row>
    <row r="500" spans="1:2" ht="15" x14ac:dyDescent="0.2">
      <c r="A500" s="226"/>
      <c r="B500" s="185"/>
    </row>
    <row r="501" spans="1:2" ht="15" x14ac:dyDescent="0.2">
      <c r="A501" s="76"/>
      <c r="B501" s="76"/>
    </row>
    <row r="502" spans="1:2" ht="15" x14ac:dyDescent="0.2">
      <c r="A502" s="76"/>
      <c r="B502" s="76"/>
    </row>
    <row r="503" spans="1:2" ht="15" x14ac:dyDescent="0.2">
      <c r="A503" s="76"/>
      <c r="B503" s="76"/>
    </row>
    <row r="504" spans="1:2" ht="15" x14ac:dyDescent="0.2">
      <c r="A504" s="76"/>
      <c r="B504" s="76"/>
    </row>
    <row r="505" spans="1:2" ht="15" x14ac:dyDescent="0.2">
      <c r="A505" s="76"/>
      <c r="B505" s="76"/>
    </row>
    <row r="506" spans="1:2" ht="15" x14ac:dyDescent="0.2">
      <c r="A506" s="76"/>
      <c r="B506" s="76"/>
    </row>
    <row r="507" spans="1:2" ht="15" x14ac:dyDescent="0.2">
      <c r="A507" s="76"/>
      <c r="B507" s="76"/>
    </row>
    <row r="508" spans="1:2" ht="15" x14ac:dyDescent="0.2">
      <c r="A508" s="185"/>
      <c r="B508" s="185"/>
    </row>
    <row r="509" spans="1:2" ht="15" x14ac:dyDescent="0.2">
      <c r="A509" s="76"/>
      <c r="B509" s="76"/>
    </row>
    <row r="510" spans="1:2" ht="15" x14ac:dyDescent="0.2">
      <c r="A510" s="76"/>
      <c r="B510" s="205"/>
    </row>
    <row r="511" spans="1:2" ht="15" x14ac:dyDescent="0.2">
      <c r="A511" s="167"/>
      <c r="B511" s="171"/>
    </row>
    <row r="512" spans="1:2" ht="15" x14ac:dyDescent="0.2">
      <c r="A512" s="167"/>
      <c r="B512" s="171"/>
    </row>
    <row r="513" spans="1:2" ht="15" x14ac:dyDescent="0.2">
      <c r="A513" s="167"/>
      <c r="B513" s="171"/>
    </row>
    <row r="514" spans="1:2" ht="15" x14ac:dyDescent="0.2">
      <c r="A514" s="76"/>
      <c r="B514" s="76"/>
    </row>
    <row r="515" spans="1:2" ht="15" x14ac:dyDescent="0.2">
      <c r="A515" s="76"/>
      <c r="B515" s="76"/>
    </row>
    <row r="516" spans="1:2" ht="15" x14ac:dyDescent="0.2">
      <c r="A516" s="76"/>
      <c r="B516" s="76"/>
    </row>
    <row r="517" spans="1:2" ht="15" x14ac:dyDescent="0.2">
      <c r="A517" s="76"/>
      <c r="B517" s="76"/>
    </row>
    <row r="518" spans="1:2" ht="15" x14ac:dyDescent="0.2">
      <c r="A518" s="76"/>
      <c r="B518" s="76"/>
    </row>
    <row r="519" spans="1:2" ht="15" x14ac:dyDescent="0.2">
      <c r="A519" s="76"/>
      <c r="B519" s="76"/>
    </row>
    <row r="520" spans="1:2" ht="15" x14ac:dyDescent="0.2">
      <c r="A520" s="179"/>
      <c r="B520" s="179"/>
    </row>
    <row r="521" spans="1:2" ht="15" x14ac:dyDescent="0.2">
      <c r="A521" s="76"/>
      <c r="B521" s="76"/>
    </row>
    <row r="522" spans="1:2" ht="15" x14ac:dyDescent="0.2">
      <c r="A522" s="76"/>
      <c r="B522" s="76"/>
    </row>
    <row r="523" spans="1:2" ht="15" x14ac:dyDescent="0.2">
      <c r="A523" s="76"/>
      <c r="B523" s="76"/>
    </row>
    <row r="524" spans="1:2" ht="15" x14ac:dyDescent="0.2">
      <c r="A524" s="76"/>
      <c r="B524" s="76"/>
    </row>
    <row r="525" spans="1:2" ht="15" x14ac:dyDescent="0.2">
      <c r="A525" s="185"/>
      <c r="B525" s="185"/>
    </row>
    <row r="526" spans="1:2" ht="15" x14ac:dyDescent="0.2">
      <c r="A526" s="187"/>
      <c r="B526" s="187"/>
    </row>
    <row r="527" spans="1:2" ht="15" x14ac:dyDescent="0.2">
      <c r="A527" s="76"/>
      <c r="B527" s="76"/>
    </row>
    <row r="528" spans="1:2" ht="15" x14ac:dyDescent="0.2">
      <c r="A528" s="76"/>
      <c r="B528" s="76"/>
    </row>
    <row r="529" spans="1:2" ht="15" x14ac:dyDescent="0.2">
      <c r="A529" s="76"/>
      <c r="B529" s="76"/>
    </row>
    <row r="530" spans="1:2" ht="15" x14ac:dyDescent="0.2">
      <c r="A530" s="76"/>
      <c r="B530" s="76"/>
    </row>
    <row r="531" spans="1:2" ht="15" x14ac:dyDescent="0.2">
      <c r="A531" s="76"/>
      <c r="B531" s="76"/>
    </row>
    <row r="532" spans="1:2" ht="15" x14ac:dyDescent="0.2">
      <c r="A532" s="76"/>
      <c r="B532" s="76"/>
    </row>
    <row r="533" spans="1:2" ht="15" x14ac:dyDescent="0.2">
      <c r="A533" s="168"/>
      <c r="B533" s="182"/>
    </row>
    <row r="534" spans="1:2" ht="15" x14ac:dyDescent="0.2">
      <c r="A534" s="76"/>
      <c r="B534" s="76"/>
    </row>
    <row r="535" spans="1:2" ht="15" x14ac:dyDescent="0.2">
      <c r="A535" s="76"/>
      <c r="B535" s="76">
        <v>0</v>
      </c>
    </row>
    <row r="536" spans="1:2" ht="15" x14ac:dyDescent="0.2">
      <c r="A536" s="76"/>
      <c r="B536" s="76"/>
    </row>
    <row r="537" spans="1:2" ht="15" x14ac:dyDescent="0.2">
      <c r="A537" s="76"/>
      <c r="B537" s="76"/>
    </row>
    <row r="538" spans="1:2" ht="15" x14ac:dyDescent="0.2">
      <c r="A538" s="168"/>
      <c r="B538" s="182"/>
    </row>
    <row r="539" spans="1:2" ht="15" x14ac:dyDescent="0.2">
      <c r="A539" s="237"/>
      <c r="B539" s="76"/>
    </row>
    <row r="540" spans="1:2" ht="15" x14ac:dyDescent="0.2">
      <c r="A540" s="185"/>
      <c r="B540" s="185"/>
    </row>
    <row r="541" spans="1:2" ht="15" x14ac:dyDescent="0.2">
      <c r="A541" s="187"/>
      <c r="B541" s="187"/>
    </row>
    <row r="542" spans="1:2" ht="15" x14ac:dyDescent="0.2">
      <c r="A542" s="76"/>
      <c r="B542" s="76"/>
    </row>
    <row r="543" spans="1:2" ht="15" x14ac:dyDescent="0.2">
      <c r="A543" s="76"/>
      <c r="B543" s="76"/>
    </row>
    <row r="544" spans="1:2" ht="15" x14ac:dyDescent="0.2">
      <c r="A544" s="76"/>
      <c r="B544" s="76"/>
    </row>
    <row r="545" spans="1:2" ht="15" x14ac:dyDescent="0.2">
      <c r="A545" s="76"/>
      <c r="B545" s="76"/>
    </row>
    <row r="546" spans="1:2" ht="15" x14ac:dyDescent="0.2">
      <c r="A546" s="76"/>
      <c r="B546" s="76"/>
    </row>
    <row r="547" spans="1:2" ht="15" x14ac:dyDescent="0.2">
      <c r="A547" s="76"/>
      <c r="B547" s="76"/>
    </row>
    <row r="548" spans="1:2" ht="15" x14ac:dyDescent="0.2">
      <c r="A548" s="76"/>
      <c r="B548" s="76"/>
    </row>
    <row r="549" spans="1:2" ht="15" x14ac:dyDescent="0.2">
      <c r="A549" s="76"/>
      <c r="B549" s="76"/>
    </row>
    <row r="550" spans="1:2" ht="15" x14ac:dyDescent="0.2">
      <c r="A550" s="76"/>
      <c r="B550" s="76"/>
    </row>
    <row r="551" spans="1:2" ht="15" x14ac:dyDescent="0.2">
      <c r="A551" s="76"/>
      <c r="B551" s="76"/>
    </row>
    <row r="552" spans="1:2" ht="15" x14ac:dyDescent="0.2">
      <c r="A552" s="76"/>
      <c r="B552" s="76"/>
    </row>
    <row r="553" spans="1:2" ht="15" x14ac:dyDescent="0.2">
      <c r="A553" s="185"/>
      <c r="B553" s="185"/>
    </row>
    <row r="554" spans="1:2" ht="15" x14ac:dyDescent="0.2">
      <c r="A554" s="187"/>
      <c r="B554" s="76"/>
    </row>
    <row r="555" spans="1:2" ht="15" x14ac:dyDescent="0.2">
      <c r="A555" s="76"/>
      <c r="B555" s="76"/>
    </row>
    <row r="556" spans="1:2" ht="15" x14ac:dyDescent="0.2">
      <c r="A556" s="76"/>
      <c r="B556" s="76"/>
    </row>
    <row r="557" spans="1:2" ht="15" x14ac:dyDescent="0.2">
      <c r="A557" s="76"/>
      <c r="B557" s="76"/>
    </row>
    <row r="558" spans="1:2" ht="15" x14ac:dyDescent="0.2">
      <c r="A558" s="76"/>
      <c r="B558" s="76"/>
    </row>
    <row r="559" spans="1:2" ht="15" x14ac:dyDescent="0.2">
      <c r="A559" s="76"/>
      <c r="B559" s="76"/>
    </row>
    <row r="560" spans="1:2" ht="15" x14ac:dyDescent="0.2">
      <c r="A560" s="76"/>
      <c r="B560" s="76"/>
    </row>
    <row r="561" spans="1:2" ht="15" x14ac:dyDescent="0.2">
      <c r="A561" s="76"/>
      <c r="B561" s="76"/>
    </row>
    <row r="562" spans="1:2" ht="15" x14ac:dyDescent="0.2">
      <c r="A562" s="168"/>
      <c r="B562" s="182"/>
    </row>
    <row r="563" spans="1:2" ht="15" x14ac:dyDescent="0.2">
      <c r="A563" s="76"/>
      <c r="B563" s="76"/>
    </row>
    <row r="564" spans="1:2" ht="15" x14ac:dyDescent="0.2">
      <c r="A564" s="185"/>
      <c r="B564" s="185"/>
    </row>
    <row r="565" spans="1:2" ht="15" x14ac:dyDescent="0.2">
      <c r="A565" s="187"/>
      <c r="B565" s="187"/>
    </row>
    <row r="566" spans="1:2" ht="15" x14ac:dyDescent="0.2">
      <c r="A566" s="76"/>
      <c r="B566" s="76"/>
    </row>
    <row r="567" spans="1:2" ht="15" x14ac:dyDescent="0.2">
      <c r="A567" s="76"/>
      <c r="B567" s="182"/>
    </row>
    <row r="568" spans="1:2" ht="15" x14ac:dyDescent="0.2">
      <c r="A568" s="76"/>
      <c r="B568" s="76"/>
    </row>
    <row r="569" spans="1:2" ht="15" x14ac:dyDescent="0.2">
      <c r="A569" s="76"/>
      <c r="B569" s="76"/>
    </row>
    <row r="570" spans="1:2" ht="15" x14ac:dyDescent="0.2">
      <c r="A570" s="76"/>
      <c r="B570" s="76"/>
    </row>
    <row r="571" spans="1:2" ht="15" x14ac:dyDescent="0.2">
      <c r="A571" s="185"/>
      <c r="B571" s="185"/>
    </row>
    <row r="572" spans="1:2" ht="15" x14ac:dyDescent="0.2">
      <c r="A572" s="76"/>
      <c r="B572" s="76"/>
    </row>
    <row r="573" spans="1:2" ht="15" x14ac:dyDescent="0.2">
      <c r="A573" s="76"/>
      <c r="B573" s="76"/>
    </row>
    <row r="574" spans="1:2" ht="15" x14ac:dyDescent="0.2">
      <c r="A574" s="76"/>
      <c r="B574" s="76"/>
    </row>
    <row r="575" spans="1:2" ht="15" x14ac:dyDescent="0.2">
      <c r="A575" s="76"/>
      <c r="B575" s="76"/>
    </row>
    <row r="576" spans="1:2" ht="15" x14ac:dyDescent="0.2">
      <c r="A576" s="205"/>
      <c r="B576" s="205"/>
    </row>
    <row r="577" spans="1:2" ht="15" x14ac:dyDescent="0.2">
      <c r="A577" s="76"/>
      <c r="B577" s="76"/>
    </row>
    <row r="578" spans="1:2" ht="15" x14ac:dyDescent="0.2">
      <c r="A578" s="76"/>
      <c r="B578" s="76"/>
    </row>
    <row r="579" spans="1:2" ht="15" x14ac:dyDescent="0.2">
      <c r="A579" s="76"/>
      <c r="B579" s="76"/>
    </row>
    <row r="580" spans="1:2" ht="15" x14ac:dyDescent="0.2">
      <c r="A580" s="168"/>
      <c r="B580" s="182"/>
    </row>
    <row r="581" spans="1:2" ht="15" x14ac:dyDescent="0.2">
      <c r="A581" s="76"/>
      <c r="B581" s="76"/>
    </row>
    <row r="582" spans="1:2" ht="15" x14ac:dyDescent="0.2">
      <c r="A582" s="76"/>
      <c r="B582" s="76"/>
    </row>
    <row r="583" spans="1:2" ht="15" x14ac:dyDescent="0.2">
      <c r="A583" s="76"/>
      <c r="B583" s="76"/>
    </row>
    <row r="584" spans="1:2" ht="15" x14ac:dyDescent="0.2">
      <c r="A584" s="76"/>
      <c r="B584" s="76"/>
    </row>
    <row r="585" spans="1:2" ht="15" x14ac:dyDescent="0.2">
      <c r="A585" s="76"/>
      <c r="B585" s="76"/>
    </row>
    <row r="586" spans="1:2" ht="15" x14ac:dyDescent="0.2">
      <c r="A586" s="76"/>
      <c r="B586" s="76"/>
    </row>
    <row r="587" spans="1:2" ht="15" x14ac:dyDescent="0.2">
      <c r="A587" s="168"/>
      <c r="B587" s="182"/>
    </row>
    <row r="588" spans="1:2" ht="15" x14ac:dyDescent="0.2">
      <c r="A588" s="168"/>
      <c r="B588" s="182"/>
    </row>
    <row r="589" spans="1:2" ht="15" x14ac:dyDescent="0.2">
      <c r="A589" s="168"/>
      <c r="B589" s="182"/>
    </row>
    <row r="590" spans="1:2" ht="15" x14ac:dyDescent="0.2">
      <c r="A590" s="76"/>
      <c r="B590" s="76"/>
    </row>
    <row r="591" spans="1:2" ht="15" x14ac:dyDescent="0.2">
      <c r="A591" s="199"/>
      <c r="B591" s="185"/>
    </row>
    <row r="592" spans="1:2" ht="15" x14ac:dyDescent="0.2">
      <c r="A592" s="187"/>
      <c r="B592" s="187"/>
    </row>
    <row r="593" spans="1:2" ht="15" x14ac:dyDescent="0.2">
      <c r="A593" s="168"/>
      <c r="B593" s="76"/>
    </row>
    <row r="594" spans="1:2" ht="15" x14ac:dyDescent="0.2">
      <c r="A594" s="76"/>
      <c r="B594" s="183"/>
    </row>
    <row r="595" spans="1:2" ht="15" x14ac:dyDescent="0.2">
      <c r="A595" s="76"/>
      <c r="B595" s="183"/>
    </row>
    <row r="596" spans="1:2" ht="15" x14ac:dyDescent="0.2">
      <c r="A596" s="76"/>
      <c r="B596" s="183"/>
    </row>
    <row r="597" spans="1:2" ht="15" x14ac:dyDescent="0.2">
      <c r="A597" s="182"/>
      <c r="B597" s="182"/>
    </row>
    <row r="598" spans="1:2" ht="15" x14ac:dyDescent="0.2">
      <c r="A598" s="185"/>
      <c r="B598" s="185"/>
    </row>
    <row r="599" spans="1:2" ht="15" x14ac:dyDescent="0.2">
      <c r="A599" s="76"/>
      <c r="B599" s="187"/>
    </row>
    <row r="600" spans="1:2" ht="15" x14ac:dyDescent="0.2">
      <c r="A600" s="76"/>
      <c r="B600" s="76"/>
    </row>
    <row r="601" spans="1:2" ht="15" x14ac:dyDescent="0.2">
      <c r="A601" s="76"/>
      <c r="B601" s="76"/>
    </row>
    <row r="602" spans="1:2" ht="15" x14ac:dyDescent="0.2">
      <c r="A602" s="76"/>
      <c r="B602" s="76"/>
    </row>
    <row r="603" spans="1:2" ht="15" x14ac:dyDescent="0.2">
      <c r="A603" s="214"/>
      <c r="B603" s="214"/>
    </row>
    <row r="604" spans="1:2" ht="15" x14ac:dyDescent="0.2">
      <c r="A604" s="76"/>
      <c r="B604" s="76"/>
    </row>
    <row r="605" spans="1:2" ht="15" x14ac:dyDescent="0.2">
      <c r="A605" s="76"/>
      <c r="B605" s="76"/>
    </row>
    <row r="606" spans="1:2" ht="15.75" thickBot="1" x14ac:dyDescent="0.25">
      <c r="A606" s="244"/>
      <c r="B606" s="244"/>
    </row>
    <row r="607" spans="1:2" ht="15.75" thickTop="1" x14ac:dyDescent="0.2">
      <c r="A607" s="76"/>
      <c r="B607" s="76"/>
    </row>
    <row r="608" spans="1:2" ht="15" x14ac:dyDescent="0.2">
      <c r="A608" s="168"/>
      <c r="B608" s="182"/>
    </row>
    <row r="609" spans="1:2" ht="15" x14ac:dyDescent="0.2">
      <c r="A609" s="168"/>
      <c r="B609" s="182"/>
    </row>
    <row r="610" spans="1:2" ht="15" x14ac:dyDescent="0.2">
      <c r="A610" s="168"/>
      <c r="B610" s="182"/>
    </row>
    <row r="611" spans="1:2" ht="15" x14ac:dyDescent="0.2">
      <c r="A611" s="168"/>
      <c r="B611" s="182"/>
    </row>
    <row r="612" spans="1:2" x14ac:dyDescent="0.2">
      <c r="A612" s="66"/>
      <c r="B612" s="79"/>
    </row>
    <row r="613" spans="1:2" x14ac:dyDescent="0.2">
      <c r="A613" s="66"/>
      <c r="B613" s="79"/>
    </row>
    <row r="614" spans="1:2" x14ac:dyDescent="0.2">
      <c r="A614" s="66"/>
      <c r="B614" s="79"/>
    </row>
  </sheetData>
  <phoneticPr fontId="10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8"/>
  <sheetViews>
    <sheetView workbookViewId="0">
      <selection activeCell="B1" sqref="B1"/>
    </sheetView>
  </sheetViews>
  <sheetFormatPr defaultColWidth="11.85546875" defaultRowHeight="12.75" x14ac:dyDescent="0.2"/>
  <cols>
    <col min="1" max="1" width="14.7109375" customWidth="1"/>
    <col min="2" max="2" width="15.140625" customWidth="1"/>
  </cols>
  <sheetData>
    <row r="1" spans="1:2" ht="15" x14ac:dyDescent="0.2">
      <c r="A1" s="76" t="s">
        <v>1300</v>
      </c>
      <c r="B1" s="76"/>
    </row>
    <row r="2" spans="1:2" ht="15" x14ac:dyDescent="0.2">
      <c r="A2" s="76"/>
      <c r="B2" s="76"/>
    </row>
    <row r="3" spans="1:2" ht="15" x14ac:dyDescent="0.2">
      <c r="A3" s="76" t="s">
        <v>537</v>
      </c>
      <c r="B3" s="76"/>
    </row>
    <row r="4" spans="1:2" ht="15" x14ac:dyDescent="0.2">
      <c r="A4" s="76" t="s">
        <v>537</v>
      </c>
      <c r="B4" s="76"/>
    </row>
    <row r="5" spans="1:2" ht="15" x14ac:dyDescent="0.2">
      <c r="A5" s="76" t="s">
        <v>537</v>
      </c>
      <c r="B5" s="76"/>
    </row>
    <row r="6" spans="1:2" ht="15" x14ac:dyDescent="0.2">
      <c r="A6" s="185" t="s">
        <v>537</v>
      </c>
      <c r="B6" s="185"/>
    </row>
    <row r="7" spans="1:2" ht="15" x14ac:dyDescent="0.2">
      <c r="A7" s="76" t="s">
        <v>537</v>
      </c>
      <c r="B7" s="76"/>
    </row>
    <row r="8" spans="1:2" ht="15" x14ac:dyDescent="0.2">
      <c r="A8" s="187" t="s">
        <v>537</v>
      </c>
      <c r="B8" s="187"/>
    </row>
    <row r="9" spans="1:2" ht="15" x14ac:dyDescent="0.2">
      <c r="A9" s="76" t="s">
        <v>537</v>
      </c>
      <c r="B9" s="76"/>
    </row>
    <row r="10" spans="1:2" ht="15" x14ac:dyDescent="0.2">
      <c r="A10" s="76" t="s">
        <v>537</v>
      </c>
      <c r="B10" s="76"/>
    </row>
    <row r="11" spans="1:2" ht="15" x14ac:dyDescent="0.2">
      <c r="A11" s="76" t="s">
        <v>537</v>
      </c>
      <c r="B11" s="76"/>
    </row>
    <row r="12" spans="1:2" ht="15" x14ac:dyDescent="0.2">
      <c r="A12" s="76" t="s">
        <v>537</v>
      </c>
      <c r="B12" s="76"/>
    </row>
    <row r="13" spans="1:2" ht="15" x14ac:dyDescent="0.2">
      <c r="A13" s="76" t="s">
        <v>537</v>
      </c>
      <c r="B13" s="76"/>
    </row>
    <row r="14" spans="1:2" ht="15" x14ac:dyDescent="0.2">
      <c r="A14" s="76" t="s">
        <v>537</v>
      </c>
      <c r="B14" s="76"/>
    </row>
    <row r="15" spans="1:2" ht="15" x14ac:dyDescent="0.2">
      <c r="A15" s="76" t="s">
        <v>537</v>
      </c>
      <c r="B15" s="76"/>
    </row>
    <row r="16" spans="1:2" ht="15" x14ac:dyDescent="0.2">
      <c r="A16" s="76" t="s">
        <v>537</v>
      </c>
      <c r="B16" s="76"/>
    </row>
    <row r="17" spans="1:3" ht="15" x14ac:dyDescent="0.2">
      <c r="A17" s="76" t="s">
        <v>537</v>
      </c>
      <c r="B17" s="76"/>
    </row>
    <row r="18" spans="1:3" ht="15" x14ac:dyDescent="0.2">
      <c r="A18" s="76" t="s">
        <v>537</v>
      </c>
      <c r="B18" s="76"/>
    </row>
    <row r="19" spans="1:3" ht="15" x14ac:dyDescent="0.2">
      <c r="A19" s="76" t="s">
        <v>537</v>
      </c>
      <c r="B19" s="76"/>
    </row>
    <row r="20" spans="1:3" ht="15" x14ac:dyDescent="0.2">
      <c r="A20" s="76" t="s">
        <v>537</v>
      </c>
      <c r="B20" s="76"/>
    </row>
    <row r="21" spans="1:3" ht="15" x14ac:dyDescent="0.2">
      <c r="A21" s="76" t="s">
        <v>537</v>
      </c>
      <c r="B21" s="76"/>
      <c r="C21" s="11">
        <f>SUM(B3:B21)</f>
        <v>0</v>
      </c>
    </row>
    <row r="22" spans="1:3" ht="15" x14ac:dyDescent="0.2">
      <c r="A22" s="76"/>
      <c r="B22" s="76"/>
    </row>
    <row r="23" spans="1:3" ht="15" x14ac:dyDescent="0.2">
      <c r="A23" s="199" t="s">
        <v>535</v>
      </c>
      <c r="B23" s="185" t="s">
        <v>27</v>
      </c>
    </row>
    <row r="24" spans="1:3" ht="15" x14ac:dyDescent="0.2">
      <c r="A24" s="187" t="s">
        <v>535</v>
      </c>
      <c r="B24" s="279" t="s">
        <v>27</v>
      </c>
    </row>
    <row r="25" spans="1:3" ht="15" x14ac:dyDescent="0.2">
      <c r="A25" s="205" t="s">
        <v>535</v>
      </c>
      <c r="B25" s="182" t="s">
        <v>27</v>
      </c>
    </row>
    <row r="26" spans="1:3" ht="15" x14ac:dyDescent="0.2">
      <c r="A26" s="168" t="s">
        <v>535</v>
      </c>
      <c r="B26" s="182" t="s">
        <v>27</v>
      </c>
    </row>
    <row r="27" spans="1:3" ht="15" x14ac:dyDescent="0.2">
      <c r="A27" s="76" t="s">
        <v>535</v>
      </c>
      <c r="B27" s="76" t="s">
        <v>27</v>
      </c>
    </row>
    <row r="28" spans="1:3" ht="15" x14ac:dyDescent="0.2">
      <c r="A28" s="76"/>
      <c r="B28" s="76"/>
    </row>
    <row r="29" spans="1:3" ht="15" x14ac:dyDescent="0.2">
      <c r="A29" s="76" t="s">
        <v>253</v>
      </c>
      <c r="B29" s="76"/>
    </row>
    <row r="30" spans="1:3" ht="15" x14ac:dyDescent="0.2">
      <c r="A30" s="75" t="s">
        <v>253</v>
      </c>
      <c r="B30" s="76"/>
    </row>
    <row r="31" spans="1:3" ht="15" x14ac:dyDescent="0.2">
      <c r="A31" s="75"/>
      <c r="B31" s="76"/>
    </row>
    <row r="32" spans="1:3" ht="15" x14ac:dyDescent="0.2">
      <c r="A32" s="185" t="s">
        <v>43</v>
      </c>
      <c r="B32" s="185"/>
    </row>
    <row r="33" spans="1:3" ht="15" x14ac:dyDescent="0.2">
      <c r="A33" s="76" t="s">
        <v>43</v>
      </c>
      <c r="B33" s="76"/>
    </row>
    <row r="34" spans="1:3" ht="15" x14ac:dyDescent="0.2">
      <c r="A34" s="76" t="s">
        <v>43</v>
      </c>
      <c r="B34" s="76"/>
    </row>
    <row r="35" spans="1:3" ht="15" x14ac:dyDescent="0.2">
      <c r="A35" s="76" t="s">
        <v>43</v>
      </c>
      <c r="B35" s="76"/>
    </row>
    <row r="36" spans="1:3" ht="15" x14ac:dyDescent="0.2">
      <c r="A36" s="168" t="s">
        <v>43</v>
      </c>
      <c r="B36" s="182"/>
    </row>
    <row r="37" spans="1:3" ht="15" x14ac:dyDescent="0.2">
      <c r="A37" s="76" t="s">
        <v>1341</v>
      </c>
      <c r="B37" s="247"/>
      <c r="C37" s="11">
        <f>SUM(B32:B37)</f>
        <v>0</v>
      </c>
    </row>
    <row r="38" spans="1:3" ht="15" x14ac:dyDescent="0.2">
      <c r="A38" s="76"/>
      <c r="B38" s="247"/>
    </row>
    <row r="39" spans="1:3" ht="15" x14ac:dyDescent="0.2">
      <c r="A39" s="76" t="s">
        <v>45</v>
      </c>
      <c r="B39" s="76"/>
    </row>
    <row r="40" spans="1:3" ht="15" x14ac:dyDescent="0.2">
      <c r="A40" s="76" t="s">
        <v>45</v>
      </c>
      <c r="B40" s="76"/>
    </row>
    <row r="41" spans="1:3" ht="15" x14ac:dyDescent="0.2">
      <c r="A41" s="76" t="s">
        <v>45</v>
      </c>
      <c r="B41" s="76"/>
    </row>
    <row r="42" spans="1:3" ht="15" x14ac:dyDescent="0.2">
      <c r="A42" s="76" t="s">
        <v>45</v>
      </c>
      <c r="B42" s="76"/>
      <c r="C42" s="11">
        <f>SUM(B39:B42)</f>
        <v>0</v>
      </c>
    </row>
    <row r="43" spans="1:3" ht="15" x14ac:dyDescent="0.2">
      <c r="A43" s="76"/>
      <c r="B43" s="76"/>
    </row>
    <row r="44" spans="1:3" ht="15" x14ac:dyDescent="0.2">
      <c r="A44" s="76" t="s">
        <v>1340</v>
      </c>
      <c r="B44" s="76"/>
    </row>
    <row r="45" spans="1:3" ht="15" x14ac:dyDescent="0.2">
      <c r="A45" s="76" t="s">
        <v>1340</v>
      </c>
      <c r="B45" s="76"/>
    </row>
    <row r="46" spans="1:3" ht="15" x14ac:dyDescent="0.2">
      <c r="A46" s="76" t="s">
        <v>1340</v>
      </c>
      <c r="B46" s="76"/>
      <c r="C46" s="11">
        <f>SUM(B44:B46)</f>
        <v>0</v>
      </c>
    </row>
    <row r="47" spans="1:3" ht="15" x14ac:dyDescent="0.2">
      <c r="A47" s="75"/>
      <c r="B47" s="75"/>
    </row>
    <row r="48" spans="1:3" ht="15" x14ac:dyDescent="0.2">
      <c r="A48" s="179"/>
      <c r="B48" s="179"/>
    </row>
    <row r="49" spans="1:2" ht="15" x14ac:dyDescent="0.2">
      <c r="A49" s="76"/>
      <c r="B49" s="76"/>
    </row>
    <row r="50" spans="1:2" ht="15" x14ac:dyDescent="0.2">
      <c r="A50" s="76"/>
      <c r="B50" s="76"/>
    </row>
    <row r="51" spans="1:2" ht="15" x14ac:dyDescent="0.2">
      <c r="A51" s="76"/>
      <c r="B51" s="76"/>
    </row>
    <row r="52" spans="1:2" ht="15" x14ac:dyDescent="0.2">
      <c r="A52" s="187"/>
      <c r="B52" s="187"/>
    </row>
    <row r="53" spans="1:2" ht="15" x14ac:dyDescent="0.2">
      <c r="A53" s="76"/>
      <c r="B53" s="76"/>
    </row>
    <row r="54" spans="1:2" ht="15" x14ac:dyDescent="0.2">
      <c r="A54" s="76"/>
      <c r="B54" s="76"/>
    </row>
    <row r="55" spans="1:2" ht="15" x14ac:dyDescent="0.2">
      <c r="A55" s="76"/>
      <c r="B55" s="76"/>
    </row>
    <row r="56" spans="1:2" ht="15" x14ac:dyDescent="0.2">
      <c r="A56" s="76"/>
      <c r="B56" s="76"/>
    </row>
    <row r="57" spans="1:2" ht="15" x14ac:dyDescent="0.2">
      <c r="A57" s="76"/>
      <c r="B57" s="76"/>
    </row>
    <row r="58" spans="1:2" ht="15" x14ac:dyDescent="0.2">
      <c r="A58" s="76"/>
      <c r="B58" s="76"/>
    </row>
    <row r="59" spans="1:2" ht="15" x14ac:dyDescent="0.2">
      <c r="A59" s="179"/>
      <c r="B59" s="179"/>
    </row>
    <row r="60" spans="1:2" ht="15" x14ac:dyDescent="0.2">
      <c r="A60" s="76"/>
      <c r="B60" s="76"/>
    </row>
    <row r="61" spans="1:2" ht="15" x14ac:dyDescent="0.2">
      <c r="A61" s="76"/>
      <c r="B61" s="76"/>
    </row>
    <row r="62" spans="1:2" ht="15" x14ac:dyDescent="0.2">
      <c r="A62" s="185"/>
      <c r="B62" s="185"/>
    </row>
    <row r="63" spans="1:2" ht="15" x14ac:dyDescent="0.2">
      <c r="A63" s="76"/>
      <c r="B63" s="76"/>
    </row>
    <row r="64" spans="1:2" ht="15" x14ac:dyDescent="0.2">
      <c r="A64" s="185"/>
      <c r="B64" s="185"/>
    </row>
    <row r="65" spans="1:2" ht="15" x14ac:dyDescent="0.2">
      <c r="A65" s="76"/>
      <c r="B65" s="76"/>
    </row>
    <row r="66" spans="1:2" ht="15" x14ac:dyDescent="0.2">
      <c r="A66" s="76"/>
      <c r="B66" s="76"/>
    </row>
    <row r="67" spans="1:2" ht="15" x14ac:dyDescent="0.2">
      <c r="A67" s="76"/>
      <c r="B67" s="76"/>
    </row>
    <row r="68" spans="1:2" ht="15" x14ac:dyDescent="0.2">
      <c r="A68" s="76"/>
      <c r="B68" s="76"/>
    </row>
    <row r="69" spans="1:2" ht="15" x14ac:dyDescent="0.2">
      <c r="A69" s="76"/>
      <c r="B69" s="76"/>
    </row>
    <row r="70" spans="1:2" ht="15" x14ac:dyDescent="0.2">
      <c r="A70" s="76"/>
      <c r="B70" s="185"/>
    </row>
    <row r="71" spans="1:2" ht="15" x14ac:dyDescent="0.2">
      <c r="A71" s="179"/>
      <c r="B71" s="76"/>
    </row>
    <row r="72" spans="1:2" ht="15" x14ac:dyDescent="0.2">
      <c r="A72" s="76"/>
      <c r="B72" s="76"/>
    </row>
    <row r="73" spans="1:2" ht="15" x14ac:dyDescent="0.2">
      <c r="A73" s="76"/>
      <c r="B73" s="76"/>
    </row>
    <row r="74" spans="1:2" ht="15" x14ac:dyDescent="0.2">
      <c r="A74" s="76"/>
      <c r="B74" s="76"/>
    </row>
    <row r="75" spans="1:2" ht="15" x14ac:dyDescent="0.2">
      <c r="A75" s="75"/>
      <c r="B75" s="75"/>
    </row>
    <row r="76" spans="1:2" ht="15" x14ac:dyDescent="0.2">
      <c r="A76" s="76"/>
      <c r="B76" s="76"/>
    </row>
    <row r="77" spans="1:2" ht="15" x14ac:dyDescent="0.2">
      <c r="A77" s="76"/>
      <c r="B77" s="76"/>
    </row>
    <row r="78" spans="1:2" ht="15" x14ac:dyDescent="0.2">
      <c r="A78" s="76"/>
      <c r="B78" s="76"/>
    </row>
    <row r="79" spans="1:2" ht="15" x14ac:dyDescent="0.2">
      <c r="A79" s="76"/>
      <c r="B79" s="76"/>
    </row>
    <row r="80" spans="1:2" ht="15" x14ac:dyDescent="0.2">
      <c r="A80" s="76"/>
      <c r="B80" s="76"/>
    </row>
    <row r="81" spans="1:2" ht="15" x14ac:dyDescent="0.2">
      <c r="A81" s="76"/>
      <c r="B81" s="76"/>
    </row>
    <row r="82" spans="1:2" ht="15" x14ac:dyDescent="0.2">
      <c r="A82" s="76"/>
      <c r="B82" s="76"/>
    </row>
    <row r="83" spans="1:2" ht="15" x14ac:dyDescent="0.2">
      <c r="A83" s="76"/>
      <c r="B83" s="76"/>
    </row>
    <row r="84" spans="1:2" ht="15" x14ac:dyDescent="0.2">
      <c r="A84" s="76"/>
      <c r="B84" s="76"/>
    </row>
    <row r="85" spans="1:2" ht="15" x14ac:dyDescent="0.2">
      <c r="A85" s="76"/>
      <c r="B85" s="76"/>
    </row>
    <row r="86" spans="1:2" ht="15" x14ac:dyDescent="0.2">
      <c r="A86" s="76"/>
      <c r="B86" s="76"/>
    </row>
    <row r="87" spans="1:2" ht="15" x14ac:dyDescent="0.2">
      <c r="A87" s="76"/>
      <c r="B87" s="76"/>
    </row>
    <row r="88" spans="1:2" ht="15" x14ac:dyDescent="0.2">
      <c r="A88" s="76"/>
      <c r="B88" s="76"/>
    </row>
    <row r="89" spans="1:2" ht="15" x14ac:dyDescent="0.2">
      <c r="A89" s="76"/>
      <c r="B89" s="76"/>
    </row>
    <row r="90" spans="1:2" ht="15" x14ac:dyDescent="0.2">
      <c r="A90" s="76"/>
      <c r="B90" s="76"/>
    </row>
    <row r="91" spans="1:2" ht="15" x14ac:dyDescent="0.2">
      <c r="A91" s="76"/>
      <c r="B91" s="76"/>
    </row>
    <row r="92" spans="1:2" ht="15" x14ac:dyDescent="0.2">
      <c r="A92" s="76"/>
      <c r="B92" s="76"/>
    </row>
    <row r="93" spans="1:2" ht="15" x14ac:dyDescent="0.2">
      <c r="A93" s="76"/>
      <c r="B93" s="76"/>
    </row>
    <row r="94" spans="1:2" ht="15" x14ac:dyDescent="0.2">
      <c r="A94" s="76"/>
      <c r="B94" s="76"/>
    </row>
    <row r="95" spans="1:2" ht="15" x14ac:dyDescent="0.2">
      <c r="A95" s="76"/>
      <c r="B95" s="76"/>
    </row>
    <row r="96" spans="1:2" ht="15" x14ac:dyDescent="0.2">
      <c r="A96" s="76"/>
      <c r="B96" s="76"/>
    </row>
    <row r="97" spans="1:2" ht="15" x14ac:dyDescent="0.2">
      <c r="A97" s="76"/>
      <c r="B97" s="76"/>
    </row>
    <row r="98" spans="1:2" ht="15" x14ac:dyDescent="0.2">
      <c r="A98" s="76"/>
      <c r="B98" s="76"/>
    </row>
    <row r="99" spans="1:2" ht="15" x14ac:dyDescent="0.2">
      <c r="A99" s="76"/>
      <c r="B99" s="76"/>
    </row>
    <row r="100" spans="1:2" ht="15" x14ac:dyDescent="0.2">
      <c r="A100" s="76"/>
      <c r="B100" s="76"/>
    </row>
    <row r="101" spans="1:2" ht="15" x14ac:dyDescent="0.2">
      <c r="A101" s="182"/>
      <c r="B101" s="76">
        <f>SUM(B96:B100)</f>
        <v>0</v>
      </c>
    </row>
    <row r="102" spans="1:2" ht="15" x14ac:dyDescent="0.2">
      <c r="A102" s="76"/>
      <c r="B102" s="76"/>
    </row>
    <row r="103" spans="1:2" ht="15" x14ac:dyDescent="0.2">
      <c r="A103" s="75"/>
      <c r="B103" s="75"/>
    </row>
    <row r="104" spans="1:2" ht="15" x14ac:dyDescent="0.2">
      <c r="A104" s="76"/>
      <c r="B104" s="76"/>
    </row>
    <row r="105" spans="1:2" ht="15" x14ac:dyDescent="0.2">
      <c r="A105" s="76"/>
      <c r="B105" s="76"/>
    </row>
    <row r="106" spans="1:2" ht="15" x14ac:dyDescent="0.2">
      <c r="A106" s="76"/>
      <c r="B106" s="76"/>
    </row>
    <row r="107" spans="1:2" ht="15" x14ac:dyDescent="0.2">
      <c r="A107" s="76"/>
      <c r="B107" s="76"/>
    </row>
    <row r="108" spans="1:2" ht="15" x14ac:dyDescent="0.2">
      <c r="A108" s="76"/>
      <c r="B108" s="76"/>
    </row>
    <row r="109" spans="1:2" ht="15" x14ac:dyDescent="0.2">
      <c r="A109" s="76"/>
      <c r="B109" s="76"/>
    </row>
    <row r="110" spans="1:2" ht="15" x14ac:dyDescent="0.2">
      <c r="A110" s="76"/>
      <c r="B110" s="76"/>
    </row>
    <row r="111" spans="1:2" ht="15" x14ac:dyDescent="0.2">
      <c r="A111" s="76"/>
      <c r="B111" s="76"/>
    </row>
    <row r="112" spans="1:2" ht="15" x14ac:dyDescent="0.2">
      <c r="A112" s="75"/>
      <c r="B112" s="75"/>
    </row>
    <row r="113" spans="1:2" ht="15" x14ac:dyDescent="0.2">
      <c r="A113" s="76"/>
      <c r="B113" s="76"/>
    </row>
    <row r="114" spans="1:2" ht="15" x14ac:dyDescent="0.2">
      <c r="A114" s="76"/>
      <c r="B114" s="76"/>
    </row>
    <row r="115" spans="1:2" ht="15" x14ac:dyDescent="0.2">
      <c r="A115" s="76"/>
      <c r="B115" s="76"/>
    </row>
    <row r="116" spans="1:2" ht="15" x14ac:dyDescent="0.2">
      <c r="A116" s="76"/>
      <c r="B116" s="76"/>
    </row>
    <row r="117" spans="1:2" ht="15" x14ac:dyDescent="0.2">
      <c r="A117" s="76"/>
      <c r="B117" s="76"/>
    </row>
    <row r="118" spans="1:2" ht="15" x14ac:dyDescent="0.2">
      <c r="A118" s="76"/>
      <c r="B118" s="76"/>
    </row>
    <row r="119" spans="1:2" ht="15" x14ac:dyDescent="0.2">
      <c r="A119" s="76"/>
      <c r="B119" s="76"/>
    </row>
    <row r="120" spans="1:2" ht="15" x14ac:dyDescent="0.2">
      <c r="A120" s="76"/>
      <c r="B120" s="76"/>
    </row>
    <row r="121" spans="1:2" ht="15" x14ac:dyDescent="0.2">
      <c r="A121" s="76"/>
      <c r="B121" s="76"/>
    </row>
    <row r="122" spans="1:2" ht="15" x14ac:dyDescent="0.2">
      <c r="A122" s="76"/>
      <c r="B122" s="76"/>
    </row>
    <row r="123" spans="1:2" ht="15" x14ac:dyDescent="0.2">
      <c r="A123" s="182"/>
      <c r="B123" s="182"/>
    </row>
    <row r="124" spans="1:2" ht="15" x14ac:dyDescent="0.2">
      <c r="A124" s="76"/>
      <c r="B124" s="76"/>
    </row>
    <row r="125" spans="1:2" ht="15" x14ac:dyDescent="0.2">
      <c r="A125" s="76"/>
      <c r="B125" s="76"/>
    </row>
    <row r="126" spans="1:2" ht="15" x14ac:dyDescent="0.2">
      <c r="A126" s="76"/>
      <c r="B126" s="76"/>
    </row>
    <row r="127" spans="1:2" ht="15" x14ac:dyDescent="0.2">
      <c r="A127" s="76"/>
      <c r="B127" s="76"/>
    </row>
    <row r="128" spans="1:2" ht="15" x14ac:dyDescent="0.2">
      <c r="A128" s="182"/>
      <c r="B128" s="182"/>
    </row>
    <row r="129" spans="1:2" ht="15" x14ac:dyDescent="0.2">
      <c r="A129" s="182"/>
      <c r="B129" s="182"/>
    </row>
    <row r="130" spans="1:2" ht="15" x14ac:dyDescent="0.2">
      <c r="A130" s="182"/>
      <c r="B130" s="182"/>
    </row>
    <row r="131" spans="1:2" ht="15" x14ac:dyDescent="0.2">
      <c r="A131" s="75"/>
      <c r="B131" s="75"/>
    </row>
    <row r="132" spans="1:2" ht="15" x14ac:dyDescent="0.2">
      <c r="A132" s="76"/>
      <c r="B132" s="76"/>
    </row>
    <row r="133" spans="1:2" ht="15" x14ac:dyDescent="0.2">
      <c r="A133" s="76"/>
      <c r="B133" s="76"/>
    </row>
    <row r="134" spans="1:2" ht="15" x14ac:dyDescent="0.2">
      <c r="A134" s="182"/>
      <c r="B134" s="182"/>
    </row>
    <row r="135" spans="1:2" ht="15" x14ac:dyDescent="0.2">
      <c r="A135" s="182"/>
      <c r="B135" s="182"/>
    </row>
    <row r="136" spans="1:2" ht="15" x14ac:dyDescent="0.2">
      <c r="A136" s="76"/>
      <c r="B136" s="76"/>
    </row>
    <row r="137" spans="1:2" ht="15" x14ac:dyDescent="0.2">
      <c r="A137" s="76"/>
      <c r="B137" s="76"/>
    </row>
    <row r="138" spans="1:2" ht="15" x14ac:dyDescent="0.2">
      <c r="A138" s="182"/>
      <c r="B138" s="182"/>
    </row>
    <row r="139" spans="1:2" ht="15" x14ac:dyDescent="0.2">
      <c r="A139" s="182"/>
      <c r="B139" s="182"/>
    </row>
    <row r="140" spans="1:2" ht="15" x14ac:dyDescent="0.2">
      <c r="A140" s="76"/>
      <c r="B140" s="76"/>
    </row>
    <row r="141" spans="1:2" ht="15" x14ac:dyDescent="0.2">
      <c r="A141" s="214"/>
      <c r="B141" s="214"/>
    </row>
    <row r="142" spans="1:2" ht="15" x14ac:dyDescent="0.2">
      <c r="A142" s="76"/>
      <c r="B142" s="76"/>
    </row>
    <row r="143" spans="1:2" ht="15" x14ac:dyDescent="0.2">
      <c r="A143" s="75"/>
      <c r="B143" s="75"/>
    </row>
    <row r="144" spans="1:2" ht="15" x14ac:dyDescent="0.2">
      <c r="A144" s="75"/>
      <c r="B144" s="75"/>
    </row>
    <row r="145" spans="1:2" ht="15" x14ac:dyDescent="0.2">
      <c r="A145" s="214"/>
      <c r="B145" s="214"/>
    </row>
    <row r="146" spans="1:2" ht="15" x14ac:dyDescent="0.2">
      <c r="A146" s="76"/>
      <c r="B146" s="76"/>
    </row>
    <row r="147" spans="1:2" ht="15" x14ac:dyDescent="0.2">
      <c r="A147" s="76"/>
      <c r="B147" s="76"/>
    </row>
    <row r="148" spans="1:2" ht="15" x14ac:dyDescent="0.2">
      <c r="A148" s="76"/>
      <c r="B148" s="76"/>
    </row>
    <row r="149" spans="1:2" ht="15" x14ac:dyDescent="0.2">
      <c r="A149" s="76"/>
      <c r="B149" s="76"/>
    </row>
    <row r="150" spans="1:2" ht="15" x14ac:dyDescent="0.2">
      <c r="A150" s="76"/>
      <c r="B150" s="76"/>
    </row>
    <row r="151" spans="1:2" ht="15" x14ac:dyDescent="0.2">
      <c r="A151" s="76"/>
      <c r="B151" s="76"/>
    </row>
    <row r="152" spans="1:2" ht="15" x14ac:dyDescent="0.2">
      <c r="A152" s="76"/>
      <c r="B152" s="76"/>
    </row>
    <row r="153" spans="1:2" ht="15" x14ac:dyDescent="0.2">
      <c r="A153" s="76"/>
      <c r="B153" s="76"/>
    </row>
    <row r="154" spans="1:2" ht="15" x14ac:dyDescent="0.2">
      <c r="A154" s="76"/>
      <c r="B154" s="76"/>
    </row>
    <row r="155" spans="1:2" ht="15" x14ac:dyDescent="0.2">
      <c r="A155" s="168"/>
      <c r="B155" s="168"/>
    </row>
    <row r="156" spans="1:2" ht="15" x14ac:dyDescent="0.2">
      <c r="A156" s="168"/>
      <c r="B156" s="168"/>
    </row>
    <row r="157" spans="1:2" ht="15" x14ac:dyDescent="0.2">
      <c r="A157" s="76"/>
      <c r="B157" s="76"/>
    </row>
    <row r="158" spans="1:2" ht="15" x14ac:dyDescent="0.2">
      <c r="A158" s="76"/>
      <c r="B158" s="76"/>
    </row>
    <row r="159" spans="1:2" ht="15" x14ac:dyDescent="0.2">
      <c r="A159" s="76"/>
      <c r="B159" s="76"/>
    </row>
    <row r="160" spans="1:2" ht="15" x14ac:dyDescent="0.2">
      <c r="A160" s="76"/>
      <c r="B160" s="76"/>
    </row>
    <row r="161" spans="1:2" ht="15" x14ac:dyDescent="0.2">
      <c r="A161" s="76"/>
      <c r="B161" s="76"/>
    </row>
    <row r="162" spans="1:2" ht="15" x14ac:dyDescent="0.2">
      <c r="A162" s="75"/>
      <c r="B162" s="75"/>
    </row>
    <row r="163" spans="1:2" ht="15" x14ac:dyDescent="0.2">
      <c r="A163" s="168"/>
      <c r="B163" s="168"/>
    </row>
    <row r="164" spans="1:2" ht="15" x14ac:dyDescent="0.2">
      <c r="A164" s="168"/>
      <c r="B164" s="168"/>
    </row>
    <row r="165" spans="1:2" ht="15" x14ac:dyDescent="0.2">
      <c r="A165" s="76"/>
      <c r="B165" s="76"/>
    </row>
    <row r="166" spans="1:2" ht="15" x14ac:dyDescent="0.2">
      <c r="A166" s="76"/>
      <c r="B166" s="76"/>
    </row>
    <row r="167" spans="1:2" ht="15" x14ac:dyDescent="0.2">
      <c r="A167" s="76"/>
      <c r="B167" s="76"/>
    </row>
    <row r="168" spans="1:2" ht="15" x14ac:dyDescent="0.2">
      <c r="A168" s="76"/>
      <c r="B168" s="76"/>
    </row>
    <row r="169" spans="1:2" ht="15" x14ac:dyDescent="0.2">
      <c r="A169" s="76"/>
      <c r="B169" s="76"/>
    </row>
    <row r="170" spans="1:2" ht="15" x14ac:dyDescent="0.2">
      <c r="A170" s="76"/>
      <c r="B170" s="76"/>
    </row>
    <row r="171" spans="1:2" ht="15" x14ac:dyDescent="0.2">
      <c r="A171" s="76"/>
      <c r="B171" s="76"/>
    </row>
    <row r="172" spans="1:2" ht="15" x14ac:dyDescent="0.2">
      <c r="A172" s="76"/>
      <c r="B172" s="76"/>
    </row>
    <row r="173" spans="1:2" ht="15" x14ac:dyDescent="0.2">
      <c r="A173" s="76"/>
      <c r="B173" s="76"/>
    </row>
    <row r="174" spans="1:2" ht="15" x14ac:dyDescent="0.2">
      <c r="A174" s="76"/>
      <c r="B174" s="76"/>
    </row>
    <row r="175" spans="1:2" ht="15" x14ac:dyDescent="0.2">
      <c r="A175" s="76"/>
      <c r="B175" s="76"/>
    </row>
    <row r="176" spans="1:2" ht="15" x14ac:dyDescent="0.2">
      <c r="A176" s="76"/>
      <c r="B176" s="76"/>
    </row>
    <row r="177" spans="1:2" ht="15" x14ac:dyDescent="0.2">
      <c r="A177" s="76"/>
      <c r="B177" s="76"/>
    </row>
    <row r="178" spans="1:2" ht="15" x14ac:dyDescent="0.2">
      <c r="A178" s="76"/>
      <c r="B178" s="76"/>
    </row>
    <row r="179" spans="1:2" ht="15" x14ac:dyDescent="0.2">
      <c r="A179" s="76"/>
      <c r="B179" s="76"/>
    </row>
    <row r="180" spans="1:2" ht="15" x14ac:dyDescent="0.2">
      <c r="A180" s="76"/>
      <c r="B180" s="76"/>
    </row>
    <row r="181" spans="1:2" ht="15" x14ac:dyDescent="0.2">
      <c r="A181" s="76"/>
      <c r="B181" s="76"/>
    </row>
    <row r="182" spans="1:2" ht="15" x14ac:dyDescent="0.2">
      <c r="A182" s="76"/>
      <c r="B182" s="76"/>
    </row>
    <row r="183" spans="1:2" ht="15" x14ac:dyDescent="0.2">
      <c r="A183" s="76"/>
      <c r="B183" s="76"/>
    </row>
    <row r="184" spans="1:2" ht="15" x14ac:dyDescent="0.2">
      <c r="A184" s="76"/>
      <c r="B184" s="76"/>
    </row>
    <row r="185" spans="1:2" ht="15" x14ac:dyDescent="0.2">
      <c r="A185" s="76"/>
      <c r="B185" s="76"/>
    </row>
    <row r="186" spans="1:2" ht="15" x14ac:dyDescent="0.2">
      <c r="A186" s="76"/>
      <c r="B186" s="76"/>
    </row>
    <row r="187" spans="1:2" ht="15" x14ac:dyDescent="0.2">
      <c r="A187" s="76"/>
      <c r="B187" s="76"/>
    </row>
    <row r="188" spans="1:2" ht="15" x14ac:dyDescent="0.2">
      <c r="A188" s="76"/>
      <c r="B188" s="76"/>
    </row>
    <row r="189" spans="1:2" ht="15" x14ac:dyDescent="0.2">
      <c r="A189" s="76"/>
      <c r="B189" s="76"/>
    </row>
    <row r="190" spans="1:2" ht="15" x14ac:dyDescent="0.2">
      <c r="A190" s="76"/>
      <c r="B190" s="76"/>
    </row>
    <row r="191" spans="1:2" ht="15" x14ac:dyDescent="0.2">
      <c r="A191" s="76"/>
      <c r="B191" s="76"/>
    </row>
    <row r="192" spans="1:2" ht="15" x14ac:dyDescent="0.2">
      <c r="A192" s="76"/>
      <c r="B192" s="76"/>
    </row>
    <row r="193" spans="1:2" ht="15" x14ac:dyDescent="0.2">
      <c r="A193" s="76"/>
      <c r="B193" s="76"/>
    </row>
    <row r="194" spans="1:2" ht="15" x14ac:dyDescent="0.2">
      <c r="A194" s="76"/>
      <c r="B194" s="76"/>
    </row>
    <row r="195" spans="1:2" ht="15" x14ac:dyDescent="0.2">
      <c r="A195" s="76"/>
      <c r="B195" s="76"/>
    </row>
    <row r="196" spans="1:2" ht="15" x14ac:dyDescent="0.2">
      <c r="A196" s="76"/>
      <c r="B196" s="76"/>
    </row>
    <row r="197" spans="1:2" ht="15" x14ac:dyDescent="0.2">
      <c r="A197" s="76"/>
      <c r="B197" s="76"/>
    </row>
    <row r="198" spans="1:2" ht="15" x14ac:dyDescent="0.2">
      <c r="A198" s="76"/>
      <c r="B198" s="76"/>
    </row>
    <row r="199" spans="1:2" ht="15" x14ac:dyDescent="0.2">
      <c r="A199" s="76"/>
      <c r="B199" s="76"/>
    </row>
    <row r="200" spans="1:2" ht="15" x14ac:dyDescent="0.2">
      <c r="A200" s="76"/>
      <c r="B200" s="76"/>
    </row>
    <row r="201" spans="1:2" ht="15" x14ac:dyDescent="0.2">
      <c r="A201" s="76"/>
      <c r="B201" s="76"/>
    </row>
    <row r="202" spans="1:2" ht="15" x14ac:dyDescent="0.2">
      <c r="A202" s="76"/>
      <c r="B202" s="76"/>
    </row>
    <row r="203" spans="1:2" ht="15" x14ac:dyDescent="0.2">
      <c r="A203" s="76"/>
      <c r="B203" s="76"/>
    </row>
    <row r="204" spans="1:2" ht="15" x14ac:dyDescent="0.2">
      <c r="A204" s="76"/>
      <c r="B204" s="76"/>
    </row>
    <row r="205" spans="1:2" ht="15" x14ac:dyDescent="0.2">
      <c r="A205" s="76"/>
      <c r="B205" s="76"/>
    </row>
    <row r="206" spans="1:2" ht="15" x14ac:dyDescent="0.2">
      <c r="A206" s="168"/>
      <c r="B206" s="182"/>
    </row>
    <row r="207" spans="1:2" ht="15" x14ac:dyDescent="0.2">
      <c r="A207" s="168"/>
      <c r="B207" s="182"/>
    </row>
    <row r="208" spans="1:2" ht="15" x14ac:dyDescent="0.2">
      <c r="A208" s="168"/>
      <c r="B208" s="182"/>
    </row>
    <row r="209" spans="1:2" ht="15" x14ac:dyDescent="0.2">
      <c r="A209" s="168"/>
      <c r="B209" s="182"/>
    </row>
    <row r="210" spans="1:2" ht="15" x14ac:dyDescent="0.2">
      <c r="A210" s="168"/>
      <c r="B210" s="182"/>
    </row>
    <row r="211" spans="1:2" ht="15" x14ac:dyDescent="0.2">
      <c r="A211" s="168"/>
      <c r="B211" s="182"/>
    </row>
    <row r="212" spans="1:2" ht="15" x14ac:dyDescent="0.2">
      <c r="A212" s="168"/>
      <c r="B212" s="182"/>
    </row>
    <row r="213" spans="1:2" ht="15" x14ac:dyDescent="0.2">
      <c r="A213" s="168"/>
      <c r="B213" s="182"/>
    </row>
    <row r="214" spans="1:2" ht="15" x14ac:dyDescent="0.2">
      <c r="A214" s="168"/>
      <c r="B214" s="182"/>
    </row>
    <row r="215" spans="1:2" ht="15" x14ac:dyDescent="0.2">
      <c r="A215" s="168"/>
      <c r="B215" s="182"/>
    </row>
    <row r="216" spans="1:2" ht="15" x14ac:dyDescent="0.2">
      <c r="A216" s="168"/>
      <c r="B216" s="182"/>
    </row>
    <row r="217" spans="1:2" ht="15" x14ac:dyDescent="0.2">
      <c r="A217" s="75"/>
      <c r="B217" s="76"/>
    </row>
    <row r="218" spans="1:2" ht="15" x14ac:dyDescent="0.2">
      <c r="A218" s="75"/>
      <c r="B218" s="205"/>
    </row>
    <row r="219" spans="1:2" ht="15" x14ac:dyDescent="0.2">
      <c r="A219" s="75"/>
      <c r="B219" s="76"/>
    </row>
    <row r="220" spans="1:2" ht="15" x14ac:dyDescent="0.2">
      <c r="A220" s="168"/>
      <c r="B220" s="182"/>
    </row>
    <row r="221" spans="1:2" ht="15" x14ac:dyDescent="0.2">
      <c r="A221" s="168"/>
      <c r="B221" s="213"/>
    </row>
    <row r="222" spans="1:2" ht="15" x14ac:dyDescent="0.2">
      <c r="A222" s="168"/>
      <c r="B222" s="182"/>
    </row>
    <row r="223" spans="1:2" ht="15" x14ac:dyDescent="0.2">
      <c r="A223" s="75"/>
      <c r="B223" s="76"/>
    </row>
    <row r="224" spans="1:2" ht="15" x14ac:dyDescent="0.2">
      <c r="A224" s="75"/>
      <c r="B224" s="76"/>
    </row>
    <row r="225" spans="1:2" ht="15" x14ac:dyDescent="0.2">
      <c r="A225" s="168"/>
      <c r="B225" s="182"/>
    </row>
    <row r="226" spans="1:2" ht="15" x14ac:dyDescent="0.2">
      <c r="A226" s="168"/>
      <c r="B226" s="182"/>
    </row>
    <row r="227" spans="1:2" ht="15" x14ac:dyDescent="0.2">
      <c r="A227" s="75"/>
      <c r="B227" s="205"/>
    </row>
    <row r="228" spans="1:2" ht="15" x14ac:dyDescent="0.2">
      <c r="A228" s="75"/>
      <c r="B228" s="205"/>
    </row>
    <row r="229" spans="1:2" ht="15" x14ac:dyDescent="0.2">
      <c r="A229" s="168"/>
      <c r="B229" s="213"/>
    </row>
    <row r="230" spans="1:2" ht="15" x14ac:dyDescent="0.2">
      <c r="A230" s="76"/>
      <c r="B230" s="76"/>
    </row>
    <row r="231" spans="1:2" ht="15" x14ac:dyDescent="0.2">
      <c r="A231" s="76"/>
      <c r="B231" s="76"/>
    </row>
    <row r="232" spans="1:2" ht="15" x14ac:dyDescent="0.2">
      <c r="A232" s="76"/>
      <c r="B232" s="76"/>
    </row>
    <row r="233" spans="1:2" ht="15" x14ac:dyDescent="0.2">
      <c r="A233" s="76"/>
      <c r="B233" s="76"/>
    </row>
    <row r="234" spans="1:2" ht="15" x14ac:dyDescent="0.2">
      <c r="A234" s="76"/>
      <c r="B234" s="76"/>
    </row>
    <row r="235" spans="1:2" ht="15" x14ac:dyDescent="0.2">
      <c r="A235" s="76"/>
      <c r="B235" s="76"/>
    </row>
    <row r="236" spans="1:2" ht="15" x14ac:dyDescent="0.2">
      <c r="A236" s="76"/>
      <c r="B236" s="76"/>
    </row>
    <row r="237" spans="1:2" ht="15" x14ac:dyDescent="0.2">
      <c r="A237" s="76"/>
      <c r="B237" s="76"/>
    </row>
    <row r="238" spans="1:2" ht="15" x14ac:dyDescent="0.2">
      <c r="A238" s="76"/>
      <c r="B238" s="76"/>
    </row>
    <row r="239" spans="1:2" ht="15" x14ac:dyDescent="0.2">
      <c r="A239" s="76"/>
      <c r="B239" s="76"/>
    </row>
    <row r="240" spans="1:2" ht="15" x14ac:dyDescent="0.2">
      <c r="A240" s="76"/>
      <c r="B240" s="76"/>
    </row>
    <row r="241" spans="1:2" ht="15" x14ac:dyDescent="0.2">
      <c r="A241" s="76"/>
      <c r="B241" s="76"/>
    </row>
    <row r="242" spans="1:2" ht="15" x14ac:dyDescent="0.2">
      <c r="A242" s="214"/>
      <c r="B242" s="214"/>
    </row>
    <row r="243" spans="1:2" ht="15" x14ac:dyDescent="0.2">
      <c r="A243" s="76"/>
      <c r="B243" s="76"/>
    </row>
    <row r="244" spans="1:2" ht="15" x14ac:dyDescent="0.2">
      <c r="A244" s="76"/>
      <c r="B244" s="76"/>
    </row>
    <row r="245" spans="1:2" ht="15" x14ac:dyDescent="0.2">
      <c r="A245" s="185"/>
      <c r="B245" s="185"/>
    </row>
    <row r="246" spans="1:2" ht="15" x14ac:dyDescent="0.2">
      <c r="A246" s="76"/>
      <c r="B246" s="76"/>
    </row>
    <row r="247" spans="1:2" ht="15" x14ac:dyDescent="0.2">
      <c r="A247" s="76"/>
      <c r="B247" s="76"/>
    </row>
    <row r="248" spans="1:2" ht="15" x14ac:dyDescent="0.2">
      <c r="A248" s="76"/>
      <c r="B248" s="76"/>
    </row>
    <row r="249" spans="1:2" ht="15" x14ac:dyDescent="0.2">
      <c r="A249" s="76"/>
      <c r="B249" s="76"/>
    </row>
    <row r="250" spans="1:2" ht="15" x14ac:dyDescent="0.2">
      <c r="A250" s="76"/>
      <c r="B250" s="76"/>
    </row>
    <row r="251" spans="1:2" ht="15" x14ac:dyDescent="0.2">
      <c r="A251" s="76"/>
      <c r="B251" s="76"/>
    </row>
    <row r="252" spans="1:2" ht="15" x14ac:dyDescent="0.2">
      <c r="A252" s="76"/>
      <c r="B252" s="76"/>
    </row>
    <row r="253" spans="1:2" ht="15" x14ac:dyDescent="0.2">
      <c r="A253" s="76"/>
      <c r="B253" s="76"/>
    </row>
    <row r="254" spans="1:2" ht="15" x14ac:dyDescent="0.2">
      <c r="A254" s="76"/>
      <c r="B254" s="76"/>
    </row>
    <row r="255" spans="1:2" ht="15" x14ac:dyDescent="0.2">
      <c r="A255" s="182"/>
      <c r="B255" s="182"/>
    </row>
    <row r="256" spans="1:2" ht="15" x14ac:dyDescent="0.2">
      <c r="A256" s="76"/>
      <c r="B256" s="76"/>
    </row>
    <row r="257" spans="1:2" ht="15" x14ac:dyDescent="0.2">
      <c r="A257" s="76"/>
      <c r="B257" s="76"/>
    </row>
    <row r="258" spans="1:2" ht="15" x14ac:dyDescent="0.2">
      <c r="A258" s="179"/>
      <c r="B258" s="179"/>
    </row>
    <row r="259" spans="1:2" ht="15" x14ac:dyDescent="0.2">
      <c r="A259" s="76"/>
      <c r="B259" s="76"/>
    </row>
    <row r="260" spans="1:2" ht="15" x14ac:dyDescent="0.2">
      <c r="A260" s="76"/>
      <c r="B260" s="76"/>
    </row>
    <row r="261" spans="1:2" ht="15" x14ac:dyDescent="0.2">
      <c r="A261" s="76"/>
      <c r="B261" s="76"/>
    </row>
    <row r="262" spans="1:2" ht="15" x14ac:dyDescent="0.2">
      <c r="A262" s="76"/>
      <c r="B262" s="76"/>
    </row>
    <row r="263" spans="1:2" ht="15" x14ac:dyDescent="0.2">
      <c r="A263" s="76"/>
      <c r="B263" s="76"/>
    </row>
    <row r="264" spans="1:2" ht="15" x14ac:dyDescent="0.2">
      <c r="A264" s="76"/>
      <c r="B264" s="76"/>
    </row>
    <row r="265" spans="1:2" ht="15" x14ac:dyDescent="0.2">
      <c r="A265" s="76"/>
      <c r="B265" s="76"/>
    </row>
    <row r="266" spans="1:2" ht="15" x14ac:dyDescent="0.2">
      <c r="A266" s="76"/>
      <c r="B266" s="76"/>
    </row>
    <row r="267" spans="1:2" ht="15" x14ac:dyDescent="0.2">
      <c r="A267" s="76"/>
      <c r="B267" s="76"/>
    </row>
    <row r="268" spans="1:2" ht="15" x14ac:dyDescent="0.2">
      <c r="A268" s="76"/>
      <c r="B268" s="76"/>
    </row>
    <row r="269" spans="1:2" ht="15" x14ac:dyDescent="0.2">
      <c r="A269" s="76"/>
      <c r="B269" s="76"/>
    </row>
    <row r="270" spans="1:2" ht="15" x14ac:dyDescent="0.2">
      <c r="A270" s="76"/>
      <c r="B270" s="76"/>
    </row>
    <row r="271" spans="1:2" ht="15" x14ac:dyDescent="0.2">
      <c r="A271" s="76"/>
      <c r="B271" s="76"/>
    </row>
    <row r="272" spans="1:2" ht="15" x14ac:dyDescent="0.2">
      <c r="A272" s="76"/>
      <c r="B272" s="76"/>
    </row>
    <row r="273" spans="1:2" ht="15" x14ac:dyDescent="0.2">
      <c r="A273" s="76"/>
      <c r="B273" s="76"/>
    </row>
    <row r="274" spans="1:2" ht="15" x14ac:dyDescent="0.2">
      <c r="A274" s="76"/>
      <c r="B274" s="76"/>
    </row>
    <row r="275" spans="1:2" ht="15" x14ac:dyDescent="0.2">
      <c r="A275" s="76"/>
      <c r="B275" s="76"/>
    </row>
    <row r="276" spans="1:2" ht="15" x14ac:dyDescent="0.2">
      <c r="A276" s="76"/>
      <c r="B276" s="76"/>
    </row>
    <row r="277" spans="1:2" ht="15" x14ac:dyDescent="0.2">
      <c r="A277" s="76"/>
      <c r="B277" s="76"/>
    </row>
    <row r="278" spans="1:2" ht="15" x14ac:dyDescent="0.2">
      <c r="A278" s="76"/>
      <c r="B278" s="76"/>
    </row>
    <row r="279" spans="1:2" ht="15" x14ac:dyDescent="0.2">
      <c r="A279" s="76"/>
      <c r="B279" s="76"/>
    </row>
    <row r="280" spans="1:2" ht="15" x14ac:dyDescent="0.2">
      <c r="A280" s="76"/>
      <c r="B280" s="76"/>
    </row>
    <row r="281" spans="1:2" ht="15" x14ac:dyDescent="0.2">
      <c r="A281" s="185"/>
      <c r="B281" s="185"/>
    </row>
    <row r="282" spans="1:2" ht="15" x14ac:dyDescent="0.2">
      <c r="A282" s="76"/>
      <c r="B282" s="76"/>
    </row>
    <row r="283" spans="1:2" ht="15" x14ac:dyDescent="0.2">
      <c r="A283" s="76"/>
      <c r="B283" s="76"/>
    </row>
    <row r="284" spans="1:2" ht="15" x14ac:dyDescent="0.2">
      <c r="A284" s="76"/>
      <c r="B284" s="76"/>
    </row>
    <row r="285" spans="1:2" ht="15" x14ac:dyDescent="0.2">
      <c r="A285" s="76"/>
      <c r="B285" s="76"/>
    </row>
    <row r="286" spans="1:2" ht="15" x14ac:dyDescent="0.2">
      <c r="A286" s="76"/>
      <c r="B286" s="76"/>
    </row>
    <row r="287" spans="1:2" ht="15" x14ac:dyDescent="0.2">
      <c r="A287" s="76"/>
      <c r="B287" s="76"/>
    </row>
    <row r="288" spans="1:2" ht="15" x14ac:dyDescent="0.2">
      <c r="A288" s="76"/>
      <c r="B288" s="76"/>
    </row>
    <row r="289" spans="1:2" ht="15" x14ac:dyDescent="0.2">
      <c r="A289" s="76"/>
      <c r="B289" s="76"/>
    </row>
    <row r="290" spans="1:2" ht="15" x14ac:dyDescent="0.2">
      <c r="A290" s="76"/>
      <c r="B290" s="76"/>
    </row>
    <row r="291" spans="1:2" ht="15" x14ac:dyDescent="0.2">
      <c r="A291" s="76"/>
      <c r="B291" s="76"/>
    </row>
    <row r="292" spans="1:2" ht="15" x14ac:dyDescent="0.2">
      <c r="A292" s="76"/>
      <c r="B292" s="76"/>
    </row>
    <row r="293" spans="1:2" ht="15" x14ac:dyDescent="0.2">
      <c r="A293" s="76"/>
      <c r="B293" s="76"/>
    </row>
    <row r="294" spans="1:2" ht="15" x14ac:dyDescent="0.2">
      <c r="A294" s="185"/>
      <c r="B294" s="185"/>
    </row>
    <row r="295" spans="1:2" ht="15" x14ac:dyDescent="0.2">
      <c r="A295" s="76"/>
      <c r="B295" s="76"/>
    </row>
    <row r="296" spans="1:2" ht="15" x14ac:dyDescent="0.2">
      <c r="A296" s="76"/>
      <c r="B296" s="76"/>
    </row>
    <row r="297" spans="1:2" ht="15" x14ac:dyDescent="0.2">
      <c r="A297" s="76"/>
      <c r="B297" s="76"/>
    </row>
    <row r="298" spans="1:2" ht="15" x14ac:dyDescent="0.2">
      <c r="A298" s="76"/>
      <c r="B298" s="76"/>
    </row>
    <row r="299" spans="1:2" ht="15" x14ac:dyDescent="0.2">
      <c r="A299" s="76"/>
      <c r="B299" s="76"/>
    </row>
    <row r="300" spans="1:2" ht="15" x14ac:dyDescent="0.2">
      <c r="A300" s="76"/>
      <c r="B300" s="76"/>
    </row>
    <row r="301" spans="1:2" ht="15" x14ac:dyDescent="0.2">
      <c r="A301" s="76"/>
      <c r="B301" s="76"/>
    </row>
    <row r="302" spans="1:2" ht="15" x14ac:dyDescent="0.2">
      <c r="A302" s="76"/>
      <c r="B302" s="76"/>
    </row>
    <row r="303" spans="1:2" ht="15" x14ac:dyDescent="0.2">
      <c r="A303" s="185"/>
      <c r="B303" s="185"/>
    </row>
    <row r="304" spans="1:2" ht="15" x14ac:dyDescent="0.2">
      <c r="A304" s="76"/>
      <c r="B304" s="76"/>
    </row>
    <row r="305" spans="1:2" ht="15" x14ac:dyDescent="0.2">
      <c r="A305" s="76"/>
      <c r="B305" s="76"/>
    </row>
    <row r="306" spans="1:2" ht="15" x14ac:dyDescent="0.2">
      <c r="A306" s="76"/>
      <c r="B306" s="76"/>
    </row>
    <row r="307" spans="1:2" ht="15" x14ac:dyDescent="0.2">
      <c r="A307" s="76"/>
      <c r="B307" s="76"/>
    </row>
    <row r="308" spans="1:2" ht="15" x14ac:dyDescent="0.2">
      <c r="A308" s="76"/>
      <c r="B308" s="76"/>
    </row>
    <row r="309" spans="1:2" ht="15" x14ac:dyDescent="0.2">
      <c r="A309" s="76"/>
      <c r="B309" s="76"/>
    </row>
    <row r="310" spans="1:2" ht="15" x14ac:dyDescent="0.2">
      <c r="A310" s="75"/>
      <c r="B310" s="75"/>
    </row>
    <row r="311" spans="1:2" ht="15" x14ac:dyDescent="0.2">
      <c r="A311" s="75"/>
      <c r="B311" s="75"/>
    </row>
    <row r="312" spans="1:2" ht="15" x14ac:dyDescent="0.2">
      <c r="A312" s="75"/>
      <c r="B312" s="75"/>
    </row>
    <row r="313" spans="1:2" ht="15" x14ac:dyDescent="0.2">
      <c r="A313" s="76"/>
      <c r="B313" s="76"/>
    </row>
    <row r="314" spans="1:2" ht="15" x14ac:dyDescent="0.2">
      <c r="A314" s="76"/>
      <c r="B314" s="76"/>
    </row>
    <row r="315" spans="1:2" ht="15" x14ac:dyDescent="0.2">
      <c r="A315" s="179"/>
      <c r="B315" s="179"/>
    </row>
    <row r="316" spans="1:2" ht="15" x14ac:dyDescent="0.2">
      <c r="A316" s="75"/>
      <c r="B316" s="75"/>
    </row>
    <row r="317" spans="1:2" ht="15" x14ac:dyDescent="0.2">
      <c r="A317" s="168"/>
      <c r="B317" s="168"/>
    </row>
    <row r="318" spans="1:2" ht="15" x14ac:dyDescent="0.2">
      <c r="A318" s="168"/>
      <c r="B318" s="168"/>
    </row>
    <row r="319" spans="1:2" ht="15" x14ac:dyDescent="0.2">
      <c r="A319" s="76"/>
      <c r="B319" s="76"/>
    </row>
    <row r="320" spans="1:2" ht="15" x14ac:dyDescent="0.2">
      <c r="A320" s="75"/>
      <c r="B320" s="75"/>
    </row>
    <row r="321" spans="1:2" ht="15" x14ac:dyDescent="0.2">
      <c r="A321" s="76"/>
      <c r="B321" s="76"/>
    </row>
    <row r="322" spans="1:2" ht="15" x14ac:dyDescent="0.2">
      <c r="A322" s="179"/>
      <c r="B322" s="179"/>
    </row>
    <row r="323" spans="1:2" ht="15" x14ac:dyDescent="0.2">
      <c r="A323" s="76"/>
      <c r="B323" s="76"/>
    </row>
    <row r="324" spans="1:2" ht="15" x14ac:dyDescent="0.2">
      <c r="A324" s="76"/>
      <c r="B324" s="76"/>
    </row>
    <row r="325" spans="1:2" ht="15" x14ac:dyDescent="0.2">
      <c r="A325" s="76"/>
      <c r="B325" s="76"/>
    </row>
    <row r="326" spans="1:2" ht="15" x14ac:dyDescent="0.2">
      <c r="A326" s="76"/>
      <c r="B326" s="76"/>
    </row>
    <row r="327" spans="1:2" ht="15" x14ac:dyDescent="0.2">
      <c r="A327" s="76"/>
      <c r="B327" s="76"/>
    </row>
    <row r="328" spans="1:2" ht="15" x14ac:dyDescent="0.2">
      <c r="A328" s="76"/>
      <c r="B328" s="76"/>
    </row>
    <row r="329" spans="1:2" ht="15" x14ac:dyDescent="0.2">
      <c r="A329" s="179"/>
      <c r="B329" s="179"/>
    </row>
    <row r="330" spans="1:2" ht="15" x14ac:dyDescent="0.2">
      <c r="A330" s="76"/>
      <c r="B330" s="76"/>
    </row>
    <row r="331" spans="1:2" ht="15" x14ac:dyDescent="0.2">
      <c r="A331" s="76"/>
      <c r="B331" s="76"/>
    </row>
    <row r="332" spans="1:2" ht="15" x14ac:dyDescent="0.2">
      <c r="A332" s="76"/>
      <c r="B332" s="76"/>
    </row>
    <row r="333" spans="1:2" ht="15" x14ac:dyDescent="0.2">
      <c r="A333" s="76"/>
      <c r="B333" s="76"/>
    </row>
    <row r="334" spans="1:2" ht="15" x14ac:dyDescent="0.2">
      <c r="A334" s="76"/>
      <c r="B334" s="76"/>
    </row>
    <row r="335" spans="1:2" ht="15" x14ac:dyDescent="0.2">
      <c r="A335" s="76"/>
      <c r="B335" s="76"/>
    </row>
    <row r="336" spans="1:2" ht="15" x14ac:dyDescent="0.2">
      <c r="A336" s="179"/>
      <c r="B336" s="179"/>
    </row>
    <row r="337" spans="1:2" ht="15" x14ac:dyDescent="0.2">
      <c r="A337" s="76"/>
      <c r="B337" s="76"/>
    </row>
    <row r="338" spans="1:2" ht="15" x14ac:dyDescent="0.2">
      <c r="A338" s="76"/>
      <c r="B338" s="76"/>
    </row>
    <row r="339" spans="1:2" ht="15" x14ac:dyDescent="0.2">
      <c r="A339" s="76"/>
      <c r="B339" s="76"/>
    </row>
    <row r="340" spans="1:2" ht="15" x14ac:dyDescent="0.2">
      <c r="A340" s="76"/>
      <c r="B340" s="76"/>
    </row>
    <row r="341" spans="1:2" ht="15" x14ac:dyDescent="0.2">
      <c r="A341" s="76"/>
      <c r="B341" s="76"/>
    </row>
    <row r="342" spans="1:2" ht="15" x14ac:dyDescent="0.2">
      <c r="A342" s="76"/>
      <c r="B342" s="76"/>
    </row>
    <row r="343" spans="1:2" ht="15" x14ac:dyDescent="0.2">
      <c r="A343" s="76"/>
      <c r="B343" s="76"/>
    </row>
    <row r="344" spans="1:2" ht="15" x14ac:dyDescent="0.2">
      <c r="A344" s="75"/>
      <c r="B344" s="75"/>
    </row>
    <row r="345" spans="1:2" ht="15" x14ac:dyDescent="0.2">
      <c r="A345" s="75"/>
      <c r="B345" s="75"/>
    </row>
    <row r="346" spans="1:2" ht="15" x14ac:dyDescent="0.2">
      <c r="A346" s="76"/>
      <c r="B346" s="76"/>
    </row>
    <row r="347" spans="1:2" ht="15" x14ac:dyDescent="0.2">
      <c r="A347" s="182"/>
      <c r="B347" s="182"/>
    </row>
    <row r="348" spans="1:2" ht="15" x14ac:dyDescent="0.2">
      <c r="A348" s="185"/>
      <c r="B348" s="185"/>
    </row>
    <row r="349" spans="1:2" ht="15" x14ac:dyDescent="0.2">
      <c r="A349" s="76"/>
      <c r="B349" s="76"/>
    </row>
    <row r="350" spans="1:2" ht="15" x14ac:dyDescent="0.2">
      <c r="A350" s="76"/>
      <c r="B350" s="76"/>
    </row>
    <row r="351" spans="1:2" ht="15" x14ac:dyDescent="0.2">
      <c r="A351" s="76"/>
      <c r="B351" s="76"/>
    </row>
    <row r="352" spans="1:2" ht="15" x14ac:dyDescent="0.2">
      <c r="A352" s="76"/>
      <c r="B352" s="76"/>
    </row>
    <row r="353" spans="1:2" ht="15" x14ac:dyDescent="0.2">
      <c r="A353" s="76"/>
      <c r="B353" s="76"/>
    </row>
    <row r="354" spans="1:2" ht="15" x14ac:dyDescent="0.2">
      <c r="A354" s="76"/>
      <c r="B354" s="76"/>
    </row>
    <row r="355" spans="1:2" ht="15" x14ac:dyDescent="0.2">
      <c r="A355" s="167"/>
      <c r="B355" s="167"/>
    </row>
    <row r="356" spans="1:2" ht="15" x14ac:dyDescent="0.2">
      <c r="A356" s="76"/>
      <c r="B356" s="76"/>
    </row>
    <row r="357" spans="1:2" ht="15" x14ac:dyDescent="0.2">
      <c r="A357" s="76"/>
      <c r="B357" s="76"/>
    </row>
    <row r="358" spans="1:2" ht="15" x14ac:dyDescent="0.2">
      <c r="A358" s="76"/>
      <c r="B358" s="76"/>
    </row>
    <row r="359" spans="1:2" ht="15" x14ac:dyDescent="0.2">
      <c r="A359" s="76"/>
      <c r="B359" s="76"/>
    </row>
    <row r="360" spans="1:2" ht="15" x14ac:dyDescent="0.2">
      <c r="A360" s="76"/>
      <c r="B360" s="76"/>
    </row>
    <row r="361" spans="1:2" ht="15" x14ac:dyDescent="0.2">
      <c r="A361" s="185"/>
      <c r="B361" s="185"/>
    </row>
    <row r="362" spans="1:2" ht="15" x14ac:dyDescent="0.2">
      <c r="A362" s="76"/>
      <c r="B362" s="76"/>
    </row>
    <row r="363" spans="1:2" ht="15" x14ac:dyDescent="0.2">
      <c r="A363" s="76"/>
      <c r="B363" s="76"/>
    </row>
    <row r="364" spans="1:2" ht="15" x14ac:dyDescent="0.2">
      <c r="A364" s="76"/>
      <c r="B364" s="76"/>
    </row>
    <row r="365" spans="1:2" ht="15" x14ac:dyDescent="0.2">
      <c r="A365" s="76"/>
      <c r="B365" s="76"/>
    </row>
    <row r="366" spans="1:2" ht="15" x14ac:dyDescent="0.2">
      <c r="A366" s="76"/>
      <c r="B366" s="76"/>
    </row>
    <row r="367" spans="1:2" ht="15" x14ac:dyDescent="0.2">
      <c r="A367" s="76"/>
      <c r="B367" s="76"/>
    </row>
    <row r="368" spans="1:2" ht="15" x14ac:dyDescent="0.2">
      <c r="A368" s="76"/>
      <c r="B368" s="76"/>
    </row>
    <row r="369" spans="1:2" ht="15" x14ac:dyDescent="0.2">
      <c r="A369" s="179"/>
      <c r="B369" s="76"/>
    </row>
    <row r="370" spans="1:2" ht="15" x14ac:dyDescent="0.2">
      <c r="A370" s="76"/>
      <c r="B370" s="76"/>
    </row>
    <row r="371" spans="1:2" ht="15" x14ac:dyDescent="0.2">
      <c r="A371" s="76"/>
      <c r="B371" s="76"/>
    </row>
    <row r="372" spans="1:2" ht="15" x14ac:dyDescent="0.2">
      <c r="A372" s="76"/>
      <c r="B372" s="76"/>
    </row>
    <row r="373" spans="1:2" ht="15" x14ac:dyDescent="0.2">
      <c r="A373" s="76"/>
      <c r="B373" s="76"/>
    </row>
    <row r="374" spans="1:2" ht="15" x14ac:dyDescent="0.2">
      <c r="A374" s="76"/>
      <c r="B374" s="76"/>
    </row>
    <row r="375" spans="1:2" ht="15" x14ac:dyDescent="0.2">
      <c r="A375" s="76"/>
      <c r="B375" s="76"/>
    </row>
    <row r="376" spans="1:2" ht="15" x14ac:dyDescent="0.2">
      <c r="A376" s="76"/>
      <c r="B376" s="76"/>
    </row>
    <row r="377" spans="1:2" ht="15" x14ac:dyDescent="0.2">
      <c r="A377" s="185"/>
      <c r="B377" s="185"/>
    </row>
    <row r="378" spans="1:2" ht="15" x14ac:dyDescent="0.2">
      <c r="A378" s="76"/>
      <c r="B378" s="76"/>
    </row>
    <row r="379" spans="1:2" ht="15" x14ac:dyDescent="0.2">
      <c r="A379" s="76"/>
      <c r="B379" s="76"/>
    </row>
    <row r="380" spans="1:2" ht="15" x14ac:dyDescent="0.2">
      <c r="A380" s="76"/>
      <c r="B380" s="76"/>
    </row>
    <row r="381" spans="1:2" ht="15" x14ac:dyDescent="0.2">
      <c r="A381" s="76"/>
      <c r="B381" s="76"/>
    </row>
    <row r="382" spans="1:2" ht="15" x14ac:dyDescent="0.2">
      <c r="A382" s="76"/>
      <c r="B382" s="76"/>
    </row>
    <row r="383" spans="1:2" ht="15" x14ac:dyDescent="0.2">
      <c r="A383" s="76"/>
      <c r="B383" s="76"/>
    </row>
    <row r="384" spans="1:2" ht="15" x14ac:dyDescent="0.2">
      <c r="A384" s="75"/>
      <c r="B384" s="75"/>
    </row>
    <row r="385" spans="1:2" ht="15" x14ac:dyDescent="0.2">
      <c r="A385" s="188"/>
      <c r="B385" s="188"/>
    </row>
    <row r="386" spans="1:2" ht="15" x14ac:dyDescent="0.2">
      <c r="A386" s="76"/>
      <c r="B386" s="76"/>
    </row>
    <row r="387" spans="1:2" ht="15" x14ac:dyDescent="0.2">
      <c r="A387" s="76"/>
      <c r="B387" s="76"/>
    </row>
    <row r="388" spans="1:2" ht="15" x14ac:dyDescent="0.2">
      <c r="A388" s="76"/>
      <c r="B388" s="76"/>
    </row>
    <row r="389" spans="1:2" ht="15" x14ac:dyDescent="0.2">
      <c r="A389" s="76"/>
      <c r="B389" s="76"/>
    </row>
    <row r="390" spans="1:2" ht="15" x14ac:dyDescent="0.2">
      <c r="A390" s="75"/>
      <c r="B390" s="75"/>
    </row>
    <row r="391" spans="1:2" ht="15" x14ac:dyDescent="0.2">
      <c r="A391" s="179"/>
      <c r="B391" s="179"/>
    </row>
    <row r="392" spans="1:2" ht="15" x14ac:dyDescent="0.2">
      <c r="A392" s="76"/>
      <c r="B392" s="76"/>
    </row>
    <row r="393" spans="1:2" ht="15" x14ac:dyDescent="0.2">
      <c r="A393" s="76"/>
      <c r="B393" s="76"/>
    </row>
    <row r="394" spans="1:2" ht="15" x14ac:dyDescent="0.2">
      <c r="A394" s="76"/>
      <c r="B394" s="76"/>
    </row>
    <row r="395" spans="1:2" ht="15" x14ac:dyDescent="0.2">
      <c r="A395" s="76"/>
      <c r="B395" s="76"/>
    </row>
    <row r="396" spans="1:2" ht="15" x14ac:dyDescent="0.2">
      <c r="A396" s="76"/>
      <c r="B396" s="76"/>
    </row>
    <row r="397" spans="1:2" ht="15" x14ac:dyDescent="0.2">
      <c r="A397" s="76"/>
      <c r="B397" s="76"/>
    </row>
    <row r="398" spans="1:2" ht="15" x14ac:dyDescent="0.2">
      <c r="A398" s="76"/>
      <c r="B398" s="76"/>
    </row>
    <row r="399" spans="1:2" ht="15" x14ac:dyDescent="0.2">
      <c r="A399" s="188"/>
      <c r="B399" s="179"/>
    </row>
    <row r="400" spans="1:2" ht="15" x14ac:dyDescent="0.2">
      <c r="A400" s="76"/>
      <c r="B400" s="76"/>
    </row>
    <row r="401" spans="1:2" ht="15" x14ac:dyDescent="0.2">
      <c r="A401" s="76"/>
      <c r="B401" s="76"/>
    </row>
    <row r="402" spans="1:2" ht="15" x14ac:dyDescent="0.2">
      <c r="A402" s="76"/>
      <c r="B402" s="76"/>
    </row>
    <row r="403" spans="1:2" ht="15" x14ac:dyDescent="0.2">
      <c r="A403" s="76"/>
      <c r="B403" s="76"/>
    </row>
    <row r="404" spans="1:2" ht="15" x14ac:dyDescent="0.2">
      <c r="A404" s="76"/>
      <c r="B404" s="76"/>
    </row>
    <row r="405" spans="1:2" ht="15" x14ac:dyDescent="0.2">
      <c r="A405" s="76"/>
      <c r="B405" s="76"/>
    </row>
    <row r="406" spans="1:2" ht="15" x14ac:dyDescent="0.2">
      <c r="A406" s="179"/>
      <c r="B406" s="179"/>
    </row>
    <row r="407" spans="1:2" ht="15" x14ac:dyDescent="0.2">
      <c r="A407" s="76"/>
      <c r="B407" s="76"/>
    </row>
    <row r="408" spans="1:2" ht="15" x14ac:dyDescent="0.2">
      <c r="A408" s="76"/>
      <c r="B408" s="76"/>
    </row>
    <row r="409" spans="1:2" ht="15" x14ac:dyDescent="0.2">
      <c r="A409" s="76"/>
      <c r="B409" s="76"/>
    </row>
    <row r="410" spans="1:2" ht="15" x14ac:dyDescent="0.2">
      <c r="A410" s="76"/>
      <c r="B410" s="76"/>
    </row>
    <row r="411" spans="1:2" ht="15" x14ac:dyDescent="0.2">
      <c r="A411" s="76"/>
      <c r="B411" s="76"/>
    </row>
    <row r="412" spans="1:2" ht="15" x14ac:dyDescent="0.2">
      <c r="A412" s="76"/>
      <c r="B412" s="76"/>
    </row>
    <row r="413" spans="1:2" ht="15" x14ac:dyDescent="0.2">
      <c r="A413" s="179"/>
      <c r="B413" s="179"/>
    </row>
    <row r="414" spans="1:2" ht="15" x14ac:dyDescent="0.2">
      <c r="A414" s="76"/>
      <c r="B414" s="76"/>
    </row>
    <row r="415" spans="1:2" ht="15" x14ac:dyDescent="0.2">
      <c r="A415" s="76"/>
      <c r="B415" s="76"/>
    </row>
    <row r="416" spans="1:2" ht="15" x14ac:dyDescent="0.2">
      <c r="A416" s="76"/>
      <c r="B416" s="76"/>
    </row>
    <row r="417" spans="1:2" ht="15" x14ac:dyDescent="0.2">
      <c r="A417" s="76"/>
      <c r="B417" s="76"/>
    </row>
    <row r="418" spans="1:2" ht="15" x14ac:dyDescent="0.2">
      <c r="A418" s="76"/>
      <c r="B418" s="76"/>
    </row>
    <row r="419" spans="1:2" ht="15" x14ac:dyDescent="0.2">
      <c r="A419" s="76"/>
      <c r="B419" s="76"/>
    </row>
    <row r="420" spans="1:2" ht="15" x14ac:dyDescent="0.2">
      <c r="A420" s="179"/>
      <c r="B420" s="179"/>
    </row>
    <row r="421" spans="1:2" ht="15" x14ac:dyDescent="0.2">
      <c r="A421" s="76"/>
      <c r="B421" s="76"/>
    </row>
    <row r="422" spans="1:2" ht="15" x14ac:dyDescent="0.2">
      <c r="A422" s="76"/>
      <c r="B422" s="76"/>
    </row>
    <row r="423" spans="1:2" ht="15" x14ac:dyDescent="0.2">
      <c r="A423" s="76"/>
      <c r="B423" s="76"/>
    </row>
    <row r="424" spans="1:2" ht="15" x14ac:dyDescent="0.2">
      <c r="A424" s="76"/>
      <c r="B424" s="76"/>
    </row>
    <row r="425" spans="1:2" ht="15" x14ac:dyDescent="0.2">
      <c r="A425" s="185"/>
      <c r="B425" s="185"/>
    </row>
    <row r="426" spans="1:2" ht="15" x14ac:dyDescent="0.2">
      <c r="A426" s="76"/>
      <c r="B426" s="76"/>
    </row>
    <row r="427" spans="1:2" ht="15" x14ac:dyDescent="0.2">
      <c r="A427" s="76"/>
      <c r="B427" s="76"/>
    </row>
    <row r="428" spans="1:2" ht="15" x14ac:dyDescent="0.2">
      <c r="A428" s="75"/>
      <c r="B428" s="75"/>
    </row>
    <row r="429" spans="1:2" ht="15" x14ac:dyDescent="0.2">
      <c r="A429" s="76"/>
      <c r="B429" s="76"/>
    </row>
    <row r="430" spans="1:2" ht="15" x14ac:dyDescent="0.2">
      <c r="A430" s="76"/>
      <c r="B430" s="76" t="s">
        <v>27</v>
      </c>
    </row>
    <row r="431" spans="1:2" ht="15" x14ac:dyDescent="0.2">
      <c r="A431" s="76"/>
      <c r="B431" s="76"/>
    </row>
    <row r="432" spans="1:2" ht="15" x14ac:dyDescent="0.2">
      <c r="A432" s="179"/>
      <c r="B432" s="179"/>
    </row>
    <row r="433" spans="1:2" ht="15" x14ac:dyDescent="0.2">
      <c r="A433" s="76"/>
      <c r="B433" s="76"/>
    </row>
    <row r="434" spans="1:2" ht="15" x14ac:dyDescent="0.2">
      <c r="A434" s="76"/>
      <c r="B434" s="76"/>
    </row>
    <row r="435" spans="1:2" ht="15" x14ac:dyDescent="0.2">
      <c r="A435" s="76"/>
      <c r="B435" s="76"/>
    </row>
    <row r="436" spans="1:2" ht="15" x14ac:dyDescent="0.2">
      <c r="A436" s="76"/>
      <c r="B436" s="76"/>
    </row>
    <row r="437" spans="1:2" ht="15" x14ac:dyDescent="0.2">
      <c r="A437" s="76"/>
      <c r="B437" s="76"/>
    </row>
    <row r="438" spans="1:2" ht="15" x14ac:dyDescent="0.2">
      <c r="A438" s="179"/>
      <c r="B438" s="179"/>
    </row>
    <row r="439" spans="1:2" ht="15" x14ac:dyDescent="0.2">
      <c r="A439" s="76"/>
      <c r="B439" s="76"/>
    </row>
    <row r="440" spans="1:2" ht="15" x14ac:dyDescent="0.2">
      <c r="A440" s="76"/>
      <c r="B440" s="76"/>
    </row>
    <row r="441" spans="1:2" ht="15" x14ac:dyDescent="0.2">
      <c r="A441" s="76"/>
      <c r="B441" s="76"/>
    </row>
    <row r="442" spans="1:2" ht="15" x14ac:dyDescent="0.2">
      <c r="A442" s="76"/>
      <c r="B442" s="76"/>
    </row>
    <row r="443" spans="1:2" ht="15" x14ac:dyDescent="0.2">
      <c r="A443" s="205"/>
      <c r="B443" s="205"/>
    </row>
    <row r="444" spans="1:2" ht="15" x14ac:dyDescent="0.2">
      <c r="A444" s="205"/>
      <c r="B444" s="205"/>
    </row>
    <row r="445" spans="1:2" ht="15" x14ac:dyDescent="0.2">
      <c r="A445" s="179"/>
      <c r="B445" s="179"/>
    </row>
    <row r="446" spans="1:2" ht="15" x14ac:dyDescent="0.2">
      <c r="A446" s="76"/>
      <c r="B446" s="76"/>
    </row>
    <row r="447" spans="1:2" ht="15" x14ac:dyDescent="0.2">
      <c r="A447" s="76"/>
      <c r="B447" s="76"/>
    </row>
    <row r="448" spans="1:2" ht="15" x14ac:dyDescent="0.2">
      <c r="A448" s="76"/>
      <c r="B448" s="76"/>
    </row>
    <row r="449" spans="1:2" ht="15" x14ac:dyDescent="0.2">
      <c r="A449" s="76"/>
      <c r="B449" s="76"/>
    </row>
    <row r="450" spans="1:2" ht="15" x14ac:dyDescent="0.2">
      <c r="A450" s="182"/>
      <c r="B450" s="182"/>
    </row>
    <row r="451" spans="1:2" ht="15" x14ac:dyDescent="0.2">
      <c r="A451" s="76"/>
      <c r="B451" s="76"/>
    </row>
    <row r="452" spans="1:2" ht="15" x14ac:dyDescent="0.2">
      <c r="A452" s="75"/>
      <c r="B452" s="75"/>
    </row>
    <row r="453" spans="1:2" ht="15" x14ac:dyDescent="0.2">
      <c r="A453" s="179"/>
      <c r="B453" s="179"/>
    </row>
    <row r="454" spans="1:2" ht="15" x14ac:dyDescent="0.2">
      <c r="A454" s="168"/>
      <c r="B454" s="182"/>
    </row>
    <row r="455" spans="1:2" ht="15" x14ac:dyDescent="0.2">
      <c r="A455" s="76"/>
      <c r="B455" s="76"/>
    </row>
    <row r="456" spans="1:2" ht="15" x14ac:dyDescent="0.2">
      <c r="A456" s="75"/>
      <c r="B456" s="75"/>
    </row>
    <row r="457" spans="1:2" ht="15" x14ac:dyDescent="0.2">
      <c r="A457" s="76"/>
      <c r="B457" s="76"/>
    </row>
    <row r="458" spans="1:2" ht="15" x14ac:dyDescent="0.2">
      <c r="A458" s="75"/>
      <c r="B458" s="75"/>
    </row>
    <row r="459" spans="1:2" ht="15" x14ac:dyDescent="0.2">
      <c r="A459" s="75"/>
      <c r="B459" s="75"/>
    </row>
    <row r="460" spans="1:2" ht="15" x14ac:dyDescent="0.2">
      <c r="A460" s="75"/>
      <c r="B460" s="75"/>
    </row>
    <row r="461" spans="1:2" ht="15" x14ac:dyDescent="0.2">
      <c r="A461" s="76"/>
      <c r="B461" s="76"/>
    </row>
    <row r="462" spans="1:2" ht="15" x14ac:dyDescent="0.2">
      <c r="A462" s="76"/>
      <c r="B462" s="76"/>
    </row>
    <row r="463" spans="1:2" ht="15" x14ac:dyDescent="0.2">
      <c r="A463" s="76"/>
      <c r="B463" s="76"/>
    </row>
    <row r="464" spans="1:2" ht="15" x14ac:dyDescent="0.2">
      <c r="A464" s="76"/>
      <c r="B464" s="76"/>
    </row>
    <row r="465" spans="1:2" ht="15" x14ac:dyDescent="0.2">
      <c r="A465" s="76"/>
      <c r="B465" s="76"/>
    </row>
    <row r="466" spans="1:2" ht="15" x14ac:dyDescent="0.2">
      <c r="A466" s="76"/>
      <c r="B466" s="76"/>
    </row>
    <row r="467" spans="1:2" ht="15" x14ac:dyDescent="0.2">
      <c r="A467" s="167"/>
      <c r="B467" s="167"/>
    </row>
    <row r="468" spans="1:2" ht="15" x14ac:dyDescent="0.2">
      <c r="A468" s="76"/>
      <c r="B468" s="76"/>
    </row>
    <row r="469" spans="1:2" ht="15" x14ac:dyDescent="0.2">
      <c r="A469" s="76"/>
      <c r="B469" s="76"/>
    </row>
    <row r="470" spans="1:2" ht="15" x14ac:dyDescent="0.2">
      <c r="A470" s="76"/>
      <c r="B470" s="76"/>
    </row>
    <row r="471" spans="1:2" ht="15" x14ac:dyDescent="0.2">
      <c r="A471" s="76"/>
      <c r="B471" s="76"/>
    </row>
    <row r="472" spans="1:2" ht="15" x14ac:dyDescent="0.2">
      <c r="A472" s="76"/>
      <c r="B472" s="76"/>
    </row>
    <row r="473" spans="1:2" ht="15" x14ac:dyDescent="0.2">
      <c r="A473" s="76"/>
      <c r="B473" s="76"/>
    </row>
    <row r="474" spans="1:2" ht="15" x14ac:dyDescent="0.2">
      <c r="A474" s="76"/>
      <c r="B474" s="76"/>
    </row>
    <row r="475" spans="1:2" ht="15" x14ac:dyDescent="0.2">
      <c r="A475" s="76"/>
      <c r="B475" s="76"/>
    </row>
    <row r="476" spans="1:2" ht="15" x14ac:dyDescent="0.2">
      <c r="A476" s="76"/>
      <c r="B476" s="76"/>
    </row>
    <row r="477" spans="1:2" ht="15" x14ac:dyDescent="0.2">
      <c r="A477" s="76"/>
      <c r="B477" s="76"/>
    </row>
    <row r="478" spans="1:2" ht="15" x14ac:dyDescent="0.2">
      <c r="A478" s="76"/>
      <c r="B478" s="76"/>
    </row>
    <row r="479" spans="1:2" ht="15" x14ac:dyDescent="0.2">
      <c r="A479" s="76"/>
      <c r="B479" s="76"/>
    </row>
    <row r="480" spans="1:2" ht="15" x14ac:dyDescent="0.2">
      <c r="A480" s="76"/>
      <c r="B480" s="76"/>
    </row>
    <row r="481" spans="1:2" ht="15" x14ac:dyDescent="0.2">
      <c r="A481" s="76"/>
      <c r="B481" s="76"/>
    </row>
    <row r="482" spans="1:2" ht="15" x14ac:dyDescent="0.2">
      <c r="A482" s="75"/>
      <c r="B482" s="75"/>
    </row>
    <row r="483" spans="1:2" ht="15" x14ac:dyDescent="0.2">
      <c r="A483" s="168"/>
      <c r="B483" s="168"/>
    </row>
    <row r="484" spans="1:2" ht="15" x14ac:dyDescent="0.2">
      <c r="A484" s="168"/>
      <c r="B484" s="168"/>
    </row>
    <row r="485" spans="1:2" ht="15" x14ac:dyDescent="0.2">
      <c r="A485" s="168"/>
      <c r="B485" s="182"/>
    </row>
    <row r="486" spans="1:2" ht="15" x14ac:dyDescent="0.2">
      <c r="A486" s="75"/>
      <c r="B486" s="75"/>
    </row>
    <row r="487" spans="1:2" ht="15" x14ac:dyDescent="0.2">
      <c r="A487" s="76"/>
      <c r="B487" s="76"/>
    </row>
    <row r="488" spans="1:2" ht="15" x14ac:dyDescent="0.2">
      <c r="A488" s="168"/>
      <c r="B488" s="168"/>
    </row>
    <row r="489" spans="1:2" ht="15" x14ac:dyDescent="0.2">
      <c r="A489" s="199"/>
      <c r="B489" s="199"/>
    </row>
    <row r="490" spans="1:2" ht="15" x14ac:dyDescent="0.2">
      <c r="A490" s="76"/>
      <c r="B490" s="76"/>
    </row>
    <row r="491" spans="1:2" ht="15" x14ac:dyDescent="0.2">
      <c r="A491" s="76"/>
      <c r="B491" s="76"/>
    </row>
    <row r="492" spans="1:2" ht="15" x14ac:dyDescent="0.2">
      <c r="A492" s="76"/>
      <c r="B492" s="76"/>
    </row>
    <row r="493" spans="1:2" ht="15" x14ac:dyDescent="0.2">
      <c r="A493" s="76"/>
      <c r="B493" s="76"/>
    </row>
    <row r="494" spans="1:2" ht="15" x14ac:dyDescent="0.2">
      <c r="A494" s="76"/>
      <c r="B494" s="76"/>
    </row>
    <row r="495" spans="1:2" ht="15" x14ac:dyDescent="0.2">
      <c r="A495" s="185"/>
      <c r="B495" s="185"/>
    </row>
    <row r="496" spans="1:2" ht="15" x14ac:dyDescent="0.2">
      <c r="A496" s="76"/>
      <c r="B496" s="76"/>
    </row>
    <row r="497" spans="1:2" ht="15" x14ac:dyDescent="0.2">
      <c r="A497" s="76"/>
      <c r="B497" s="76"/>
    </row>
    <row r="498" spans="1:2" ht="15" x14ac:dyDescent="0.2">
      <c r="A498" s="76"/>
      <c r="B498" s="76"/>
    </row>
    <row r="499" spans="1:2" ht="15" x14ac:dyDescent="0.2">
      <c r="A499" s="76"/>
      <c r="B499" s="76"/>
    </row>
    <row r="500" spans="1:2" ht="15" x14ac:dyDescent="0.2">
      <c r="A500" s="76"/>
      <c r="B500" s="76"/>
    </row>
    <row r="501" spans="1:2" ht="15" x14ac:dyDescent="0.2">
      <c r="A501" s="76"/>
      <c r="B501" s="76"/>
    </row>
    <row r="502" spans="1:2" ht="15" x14ac:dyDescent="0.2">
      <c r="A502" s="76"/>
      <c r="B502" s="76"/>
    </row>
    <row r="503" spans="1:2" ht="15" x14ac:dyDescent="0.2">
      <c r="A503" s="173"/>
      <c r="B503" s="173"/>
    </row>
    <row r="504" spans="1:2" ht="15" x14ac:dyDescent="0.2">
      <c r="A504" s="167"/>
      <c r="B504" s="167"/>
    </row>
    <row r="505" spans="1:2" ht="15" x14ac:dyDescent="0.2">
      <c r="A505" s="167"/>
      <c r="B505" s="167"/>
    </row>
    <row r="506" spans="1:2" ht="15" x14ac:dyDescent="0.2">
      <c r="A506" s="182"/>
      <c r="B506" s="182"/>
    </row>
    <row r="507" spans="1:2" ht="15" x14ac:dyDescent="0.2">
      <c r="A507" s="76"/>
      <c r="B507" s="76"/>
    </row>
    <row r="508" spans="1:2" ht="15" x14ac:dyDescent="0.2">
      <c r="A508" s="76"/>
      <c r="B508" s="76"/>
    </row>
    <row r="509" spans="1:2" ht="15" x14ac:dyDescent="0.2">
      <c r="A509" s="76"/>
      <c r="B509" s="76"/>
    </row>
    <row r="510" spans="1:2" ht="15" x14ac:dyDescent="0.2">
      <c r="A510" s="76"/>
      <c r="B510" s="76"/>
    </row>
    <row r="511" spans="1:2" ht="15" x14ac:dyDescent="0.2">
      <c r="A511" s="76"/>
      <c r="B511" s="76"/>
    </row>
    <row r="512" spans="1:2" ht="15" x14ac:dyDescent="0.2">
      <c r="A512" s="76"/>
      <c r="B512" s="76"/>
    </row>
    <row r="513" spans="1:2" ht="15" x14ac:dyDescent="0.2">
      <c r="A513" s="76"/>
      <c r="B513" s="76"/>
    </row>
    <row r="514" spans="1:2" ht="15" x14ac:dyDescent="0.2">
      <c r="A514" s="76"/>
      <c r="B514" s="76"/>
    </row>
    <row r="515" spans="1:2" ht="15" x14ac:dyDescent="0.2">
      <c r="A515" s="179"/>
      <c r="B515" s="179"/>
    </row>
    <row r="516" spans="1:2" ht="15" x14ac:dyDescent="0.2">
      <c r="A516" s="76"/>
      <c r="B516" s="76"/>
    </row>
    <row r="517" spans="1:2" ht="15" x14ac:dyDescent="0.2">
      <c r="A517" s="76"/>
      <c r="B517" s="76"/>
    </row>
    <row r="518" spans="1:2" ht="15" x14ac:dyDescent="0.2">
      <c r="A518" s="76"/>
      <c r="B518" s="76"/>
    </row>
    <row r="519" spans="1:2" ht="15" x14ac:dyDescent="0.2">
      <c r="A519" s="76"/>
      <c r="B519" s="76"/>
    </row>
    <row r="520" spans="1:2" ht="15" x14ac:dyDescent="0.2">
      <c r="A520" s="185"/>
      <c r="B520" s="185"/>
    </row>
    <row r="521" spans="1:2" ht="15" x14ac:dyDescent="0.2">
      <c r="A521" s="187"/>
      <c r="B521" s="187"/>
    </row>
    <row r="522" spans="1:2" ht="15" x14ac:dyDescent="0.2">
      <c r="A522" s="76"/>
      <c r="B522" s="76"/>
    </row>
    <row r="523" spans="1:2" ht="15" x14ac:dyDescent="0.2">
      <c r="A523" s="76"/>
      <c r="B523" s="76"/>
    </row>
    <row r="524" spans="1:2" ht="15" x14ac:dyDescent="0.2">
      <c r="A524" s="76"/>
      <c r="B524" s="76"/>
    </row>
    <row r="525" spans="1:2" ht="15" x14ac:dyDescent="0.2">
      <c r="A525" s="168"/>
      <c r="B525" s="168"/>
    </row>
    <row r="526" spans="1:2" ht="15" x14ac:dyDescent="0.2">
      <c r="A526" s="76"/>
      <c r="B526" s="76"/>
    </row>
    <row r="527" spans="1:2" ht="15" x14ac:dyDescent="0.2">
      <c r="A527" s="76"/>
      <c r="B527" s="76"/>
    </row>
    <row r="528" spans="1:2" ht="15" x14ac:dyDescent="0.2">
      <c r="A528" s="76"/>
      <c r="B528" s="76"/>
    </row>
    <row r="529" spans="1:2" ht="15" x14ac:dyDescent="0.2">
      <c r="A529" s="76"/>
      <c r="B529" s="76"/>
    </row>
    <row r="530" spans="1:2" ht="15" x14ac:dyDescent="0.2">
      <c r="A530" s="76"/>
      <c r="B530" s="76"/>
    </row>
    <row r="531" spans="1:2" ht="15" x14ac:dyDescent="0.2">
      <c r="A531" s="75"/>
      <c r="B531" s="75"/>
    </row>
    <row r="532" spans="1:2" ht="15" x14ac:dyDescent="0.2">
      <c r="A532" s="237"/>
      <c r="B532" s="237"/>
    </row>
    <row r="533" spans="1:2" ht="15" x14ac:dyDescent="0.2">
      <c r="A533" s="76"/>
      <c r="B533" s="76"/>
    </row>
    <row r="534" spans="1:2" ht="15" x14ac:dyDescent="0.2">
      <c r="A534" s="76"/>
      <c r="B534" s="76">
        <v>0</v>
      </c>
    </row>
    <row r="535" spans="1:2" ht="15" x14ac:dyDescent="0.2">
      <c r="A535" s="185"/>
      <c r="B535" s="185"/>
    </row>
    <row r="536" spans="1:2" ht="15" x14ac:dyDescent="0.2">
      <c r="A536" s="187"/>
      <c r="B536" s="187"/>
    </row>
    <row r="537" spans="1:2" ht="15" x14ac:dyDescent="0.2">
      <c r="A537" s="76"/>
      <c r="B537" s="76"/>
    </row>
    <row r="538" spans="1:2" ht="15" x14ac:dyDescent="0.2">
      <c r="A538" s="76"/>
      <c r="B538" s="76"/>
    </row>
    <row r="539" spans="1:2" ht="15" x14ac:dyDescent="0.2">
      <c r="A539" s="76"/>
      <c r="B539" s="76"/>
    </row>
    <row r="540" spans="1:2" ht="15" x14ac:dyDescent="0.2">
      <c r="A540" s="76"/>
      <c r="B540" s="76"/>
    </row>
    <row r="541" spans="1:2" ht="15" x14ac:dyDescent="0.2">
      <c r="A541" s="76"/>
      <c r="B541" s="76"/>
    </row>
    <row r="542" spans="1:2" ht="15" x14ac:dyDescent="0.2">
      <c r="A542" s="76"/>
      <c r="B542" s="76"/>
    </row>
    <row r="543" spans="1:2" ht="15" x14ac:dyDescent="0.2">
      <c r="A543" s="76"/>
      <c r="B543" s="76"/>
    </row>
    <row r="544" spans="1:2" ht="15" x14ac:dyDescent="0.2">
      <c r="A544" s="76"/>
      <c r="B544" s="76"/>
    </row>
    <row r="545" spans="1:2" ht="15" x14ac:dyDescent="0.2">
      <c r="A545" s="76"/>
      <c r="B545" s="76"/>
    </row>
    <row r="546" spans="1:2" ht="15" x14ac:dyDescent="0.2">
      <c r="A546" s="76"/>
      <c r="B546" s="76"/>
    </row>
    <row r="547" spans="1:2" ht="15" x14ac:dyDescent="0.2">
      <c r="A547" s="76"/>
      <c r="B547" s="76"/>
    </row>
    <row r="548" spans="1:2" ht="15" x14ac:dyDescent="0.2">
      <c r="A548" s="185"/>
      <c r="B548" s="185"/>
    </row>
    <row r="549" spans="1:2" ht="15" x14ac:dyDescent="0.2">
      <c r="A549" s="187"/>
      <c r="B549" s="76"/>
    </row>
    <row r="550" spans="1:2" ht="15" x14ac:dyDescent="0.2">
      <c r="A550" s="76"/>
      <c r="B550" s="76"/>
    </row>
    <row r="551" spans="1:2" ht="15" x14ac:dyDescent="0.2">
      <c r="A551" s="76"/>
      <c r="B551" s="76"/>
    </row>
    <row r="552" spans="1:2" ht="15" x14ac:dyDescent="0.2">
      <c r="A552" s="76"/>
      <c r="B552" s="76"/>
    </row>
    <row r="553" spans="1:2" ht="15" x14ac:dyDescent="0.2">
      <c r="A553" s="76"/>
      <c r="B553" s="76"/>
    </row>
    <row r="554" spans="1:2" ht="15" x14ac:dyDescent="0.2">
      <c r="A554" s="168"/>
      <c r="B554" s="168"/>
    </row>
    <row r="555" spans="1:2" ht="15" x14ac:dyDescent="0.2">
      <c r="A555" s="76"/>
      <c r="B555" s="76"/>
    </row>
    <row r="556" spans="1:2" ht="15" x14ac:dyDescent="0.2">
      <c r="A556" s="76"/>
      <c r="B556" s="76"/>
    </row>
    <row r="557" spans="1:2" ht="15" x14ac:dyDescent="0.2">
      <c r="A557" s="76"/>
      <c r="B557" s="76"/>
    </row>
    <row r="558" spans="1:2" ht="15" x14ac:dyDescent="0.2">
      <c r="A558" s="76"/>
      <c r="B558" s="76"/>
    </row>
    <row r="559" spans="1:2" ht="15" x14ac:dyDescent="0.2">
      <c r="A559" s="185"/>
      <c r="B559" s="185"/>
    </row>
    <row r="560" spans="1:2" ht="15" x14ac:dyDescent="0.2">
      <c r="A560" s="187"/>
      <c r="B560" s="187"/>
    </row>
    <row r="561" spans="1:2" ht="15" x14ac:dyDescent="0.2">
      <c r="A561" s="76"/>
      <c r="B561" s="76"/>
    </row>
    <row r="562" spans="1:2" ht="15" x14ac:dyDescent="0.2">
      <c r="A562" s="76"/>
      <c r="B562" s="76"/>
    </row>
    <row r="563" spans="1:2" ht="15" x14ac:dyDescent="0.2">
      <c r="A563" s="76"/>
      <c r="B563" s="76"/>
    </row>
    <row r="564" spans="1:2" ht="15" x14ac:dyDescent="0.2">
      <c r="A564" s="76"/>
      <c r="B564" s="76"/>
    </row>
    <row r="565" spans="1:2" ht="15" x14ac:dyDescent="0.2">
      <c r="A565" s="76"/>
      <c r="B565" s="76"/>
    </row>
    <row r="566" spans="1:2" ht="15" x14ac:dyDescent="0.2">
      <c r="A566" s="185"/>
      <c r="B566" s="185"/>
    </row>
    <row r="567" spans="1:2" ht="15" x14ac:dyDescent="0.2">
      <c r="A567" s="76"/>
      <c r="B567" s="76"/>
    </row>
    <row r="568" spans="1:2" ht="15" x14ac:dyDescent="0.2">
      <c r="A568" s="76"/>
      <c r="B568" s="76"/>
    </row>
    <row r="569" spans="1:2" ht="15" x14ac:dyDescent="0.2">
      <c r="A569" s="76"/>
      <c r="B569" s="76"/>
    </row>
    <row r="570" spans="1:2" ht="15" x14ac:dyDescent="0.2">
      <c r="A570" s="76"/>
      <c r="B570" s="76"/>
    </row>
    <row r="571" spans="1:2" ht="15" x14ac:dyDescent="0.2">
      <c r="A571" s="205"/>
      <c r="B571" s="205"/>
    </row>
    <row r="572" spans="1:2" ht="15" x14ac:dyDescent="0.2">
      <c r="A572" s="76"/>
      <c r="B572" s="76"/>
    </row>
    <row r="573" spans="1:2" ht="15" x14ac:dyDescent="0.2">
      <c r="A573" s="76"/>
      <c r="B573" s="76"/>
    </row>
    <row r="574" spans="1:2" ht="15" x14ac:dyDescent="0.2">
      <c r="A574" s="76"/>
      <c r="B574" s="76"/>
    </row>
    <row r="575" spans="1:2" ht="15" x14ac:dyDescent="0.2">
      <c r="A575" s="187"/>
      <c r="B575" s="76"/>
    </row>
    <row r="576" spans="1:2" ht="15" x14ac:dyDescent="0.2">
      <c r="A576" s="168"/>
      <c r="B576" s="168"/>
    </row>
    <row r="577" spans="1:2" ht="15" x14ac:dyDescent="0.2">
      <c r="A577" s="76"/>
      <c r="B577" s="76"/>
    </row>
    <row r="578" spans="1:2" ht="15" x14ac:dyDescent="0.2">
      <c r="A578" s="76"/>
      <c r="B578" s="76"/>
    </row>
    <row r="579" spans="1:2" ht="15" x14ac:dyDescent="0.2">
      <c r="A579" s="76"/>
      <c r="B579" s="76"/>
    </row>
    <row r="580" spans="1:2" ht="15" x14ac:dyDescent="0.2">
      <c r="A580" s="76"/>
      <c r="B580" s="76"/>
    </row>
    <row r="581" spans="1:2" ht="15" x14ac:dyDescent="0.2">
      <c r="A581" s="76"/>
      <c r="B581" s="76"/>
    </row>
    <row r="582" spans="1:2" ht="15" x14ac:dyDescent="0.2">
      <c r="A582" s="76"/>
      <c r="B582" s="76"/>
    </row>
    <row r="583" spans="1:2" ht="15" x14ac:dyDescent="0.2">
      <c r="A583" s="76"/>
      <c r="B583" s="76"/>
    </row>
    <row r="584" spans="1:2" ht="15" x14ac:dyDescent="0.2">
      <c r="A584" s="182"/>
      <c r="B584" s="182"/>
    </row>
    <row r="585" spans="1:2" ht="15" x14ac:dyDescent="0.2">
      <c r="A585" s="168"/>
      <c r="B585" s="182"/>
    </row>
    <row r="586" spans="1:2" ht="15" x14ac:dyDescent="0.2">
      <c r="A586" s="185"/>
      <c r="B586" s="185"/>
    </row>
    <row r="587" spans="1:2" ht="15" x14ac:dyDescent="0.2">
      <c r="A587" s="189"/>
      <c r="B587" s="187"/>
    </row>
    <row r="588" spans="1:2" ht="15" x14ac:dyDescent="0.2">
      <c r="A588" s="76"/>
      <c r="B588" s="76"/>
    </row>
    <row r="589" spans="1:2" ht="15" x14ac:dyDescent="0.2">
      <c r="A589" s="168"/>
      <c r="B589" s="182"/>
    </row>
    <row r="590" spans="1:2" ht="15" x14ac:dyDescent="0.2">
      <c r="A590" s="168"/>
      <c r="B590" s="182"/>
    </row>
    <row r="591" spans="1:2" ht="15" x14ac:dyDescent="0.2">
      <c r="A591" s="76"/>
      <c r="B591" s="76"/>
    </row>
    <row r="592" spans="1:2" ht="15" x14ac:dyDescent="0.2">
      <c r="A592" s="76"/>
      <c r="B592" s="76"/>
    </row>
    <row r="593" spans="1:2" ht="15" x14ac:dyDescent="0.2">
      <c r="A593" s="185"/>
      <c r="B593" s="185"/>
    </row>
    <row r="594" spans="1:2" ht="15" x14ac:dyDescent="0.2">
      <c r="A594" s="76"/>
      <c r="B594" s="187"/>
    </row>
    <row r="595" spans="1:2" ht="15" x14ac:dyDescent="0.2">
      <c r="A595" s="76"/>
      <c r="B595" s="182"/>
    </row>
    <row r="596" spans="1:2" ht="15" x14ac:dyDescent="0.2">
      <c r="A596" s="76"/>
      <c r="B596" s="76"/>
    </row>
    <row r="597" spans="1:2" ht="15" x14ac:dyDescent="0.2">
      <c r="A597" s="76"/>
      <c r="B597" s="76"/>
    </row>
    <row r="598" spans="1:2" ht="15" x14ac:dyDescent="0.2">
      <c r="A598" s="214"/>
      <c r="B598" s="214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6"/>
  <sheetViews>
    <sheetView workbookViewId="0">
      <selection activeCell="B1" sqref="B1"/>
    </sheetView>
  </sheetViews>
  <sheetFormatPr defaultColWidth="11.140625" defaultRowHeight="12.75" x14ac:dyDescent="0.2"/>
  <cols>
    <col min="1" max="1" width="16.42578125" customWidth="1"/>
    <col min="2" max="2" width="17.7109375" customWidth="1"/>
    <col min="3" max="3" width="11.85546875" bestFit="1" customWidth="1"/>
  </cols>
  <sheetData>
    <row r="1" spans="1:2" ht="15" x14ac:dyDescent="0.2">
      <c r="A1" s="76" t="s">
        <v>1300</v>
      </c>
      <c r="B1" s="76"/>
    </row>
    <row r="2" spans="1:2" ht="15" x14ac:dyDescent="0.2">
      <c r="A2" s="76"/>
      <c r="B2" s="76"/>
    </row>
    <row r="3" spans="1:2" ht="15" x14ac:dyDescent="0.2">
      <c r="A3" s="76" t="s">
        <v>537</v>
      </c>
      <c r="B3" s="76"/>
    </row>
    <row r="4" spans="1:2" ht="15" x14ac:dyDescent="0.2">
      <c r="A4" s="76" t="s">
        <v>537</v>
      </c>
      <c r="B4" s="76"/>
    </row>
    <row r="5" spans="1:2" ht="15" x14ac:dyDescent="0.2">
      <c r="A5" s="76" t="s">
        <v>537</v>
      </c>
      <c r="B5" s="76"/>
    </row>
    <row r="6" spans="1:2" ht="15" x14ac:dyDescent="0.2">
      <c r="A6" s="76" t="s">
        <v>537</v>
      </c>
      <c r="B6" s="76"/>
    </row>
    <row r="7" spans="1:2" ht="15" x14ac:dyDescent="0.2">
      <c r="A7" s="185" t="s">
        <v>537</v>
      </c>
      <c r="B7" s="185"/>
    </row>
    <row r="8" spans="1:2" ht="15" x14ac:dyDescent="0.2">
      <c r="A8" s="76" t="s">
        <v>537</v>
      </c>
      <c r="B8" s="76"/>
    </row>
    <row r="9" spans="1:2" ht="15" x14ac:dyDescent="0.2">
      <c r="A9" s="187" t="s">
        <v>537</v>
      </c>
      <c r="B9" s="187"/>
    </row>
    <row r="10" spans="1:2" ht="15" x14ac:dyDescent="0.2">
      <c r="A10" s="76" t="s">
        <v>537</v>
      </c>
      <c r="B10" s="76"/>
    </row>
    <row r="11" spans="1:2" ht="15" x14ac:dyDescent="0.2">
      <c r="A11" s="76" t="s">
        <v>537</v>
      </c>
      <c r="B11" s="76"/>
    </row>
    <row r="12" spans="1:2" ht="15" x14ac:dyDescent="0.2">
      <c r="A12" s="168" t="s">
        <v>537</v>
      </c>
      <c r="B12" s="76"/>
    </row>
    <row r="13" spans="1:2" ht="15" x14ac:dyDescent="0.2">
      <c r="A13" s="76" t="s">
        <v>537</v>
      </c>
      <c r="B13" s="76"/>
    </row>
    <row r="14" spans="1:2" ht="15" x14ac:dyDescent="0.2">
      <c r="A14" s="76" t="s">
        <v>537</v>
      </c>
      <c r="B14" s="76"/>
    </row>
    <row r="15" spans="1:2" ht="15" x14ac:dyDescent="0.2">
      <c r="A15" s="76" t="s">
        <v>537</v>
      </c>
      <c r="B15" s="76"/>
    </row>
    <row r="16" spans="1:2" ht="15" x14ac:dyDescent="0.2">
      <c r="A16" s="76" t="s">
        <v>537</v>
      </c>
      <c r="B16" s="76"/>
    </row>
    <row r="17" spans="1:3" ht="15" x14ac:dyDescent="0.2">
      <c r="A17" s="76" t="s">
        <v>537</v>
      </c>
      <c r="B17" s="76"/>
    </row>
    <row r="18" spans="1:3" ht="15" x14ac:dyDescent="0.2">
      <c r="A18" s="76" t="s">
        <v>537</v>
      </c>
      <c r="B18" s="76"/>
    </row>
    <row r="19" spans="1:3" ht="15" x14ac:dyDescent="0.2">
      <c r="A19" s="76" t="s">
        <v>537</v>
      </c>
      <c r="B19" s="76"/>
    </row>
    <row r="20" spans="1:3" ht="15" x14ac:dyDescent="0.2">
      <c r="A20" s="76" t="s">
        <v>537</v>
      </c>
      <c r="B20" s="76"/>
    </row>
    <row r="21" spans="1:3" ht="15" x14ac:dyDescent="0.2">
      <c r="A21" s="76" t="s">
        <v>537</v>
      </c>
      <c r="B21" s="76"/>
    </row>
    <row r="22" spans="1:3" ht="15" x14ac:dyDescent="0.2">
      <c r="A22" s="76" t="s">
        <v>537</v>
      </c>
      <c r="B22" s="76"/>
      <c r="C22" s="11">
        <f>SUM(B3:B22)</f>
        <v>0</v>
      </c>
    </row>
    <row r="23" spans="1:3" ht="15" x14ac:dyDescent="0.2">
      <c r="A23" s="76"/>
      <c r="B23" s="76"/>
    </row>
    <row r="24" spans="1:3" ht="15" x14ac:dyDescent="0.2">
      <c r="A24" s="185" t="s">
        <v>253</v>
      </c>
      <c r="B24" s="203"/>
    </row>
    <row r="25" spans="1:3" ht="15" x14ac:dyDescent="0.2">
      <c r="A25" s="76"/>
      <c r="B25" s="76"/>
    </row>
    <row r="26" spans="1:3" ht="15" x14ac:dyDescent="0.2">
      <c r="A26" s="187" t="s">
        <v>43</v>
      </c>
      <c r="B26" s="187"/>
    </row>
    <row r="27" spans="1:3" ht="15" x14ac:dyDescent="0.2">
      <c r="A27" s="76" t="s">
        <v>43</v>
      </c>
      <c r="B27" s="205"/>
    </row>
    <row r="28" spans="1:3" ht="15" x14ac:dyDescent="0.2">
      <c r="A28" s="76" t="s">
        <v>43</v>
      </c>
      <c r="B28" s="76"/>
    </row>
    <row r="29" spans="1:3" ht="15" x14ac:dyDescent="0.2">
      <c r="A29" s="76" t="s">
        <v>43</v>
      </c>
      <c r="B29" s="76"/>
    </row>
    <row r="30" spans="1:3" ht="15" x14ac:dyDescent="0.2">
      <c r="A30" s="75" t="s">
        <v>43</v>
      </c>
      <c r="B30" s="76"/>
      <c r="C30" s="11">
        <f>SUM(B26:B30)</f>
        <v>0</v>
      </c>
    </row>
    <row r="31" spans="1:3" ht="15" x14ac:dyDescent="0.2">
      <c r="A31" s="75"/>
      <c r="B31" s="76"/>
    </row>
    <row r="32" spans="1:3" ht="15" x14ac:dyDescent="0.2">
      <c r="A32" s="76" t="s">
        <v>45</v>
      </c>
      <c r="B32" s="76"/>
    </row>
    <row r="33" spans="1:3" ht="15" x14ac:dyDescent="0.2">
      <c r="A33" s="185" t="s">
        <v>45</v>
      </c>
      <c r="B33" s="185"/>
    </row>
    <row r="34" spans="1:3" ht="15" x14ac:dyDescent="0.2">
      <c r="A34" s="76" t="s">
        <v>45</v>
      </c>
      <c r="B34" s="76"/>
    </row>
    <row r="35" spans="1:3" ht="15" x14ac:dyDescent="0.2">
      <c r="A35" s="76" t="s">
        <v>45</v>
      </c>
      <c r="B35" s="76"/>
      <c r="C35" s="11">
        <f>SUM(B32:B35)</f>
        <v>0</v>
      </c>
    </row>
    <row r="36" spans="1:3" ht="15" x14ac:dyDescent="0.2">
      <c r="A36" s="76"/>
      <c r="B36" s="76"/>
    </row>
    <row r="37" spans="1:3" ht="15" x14ac:dyDescent="0.2">
      <c r="A37" s="76"/>
      <c r="B37" s="76"/>
    </row>
    <row r="38" spans="1:3" ht="15" x14ac:dyDescent="0.2">
      <c r="A38" s="76"/>
      <c r="B38" s="76"/>
    </row>
    <row r="39" spans="1:3" ht="15" x14ac:dyDescent="0.2">
      <c r="A39" s="76"/>
      <c r="B39" s="76"/>
    </row>
    <row r="40" spans="1:3" ht="15" x14ac:dyDescent="0.2">
      <c r="A40" s="76"/>
      <c r="B40" s="76"/>
    </row>
    <row r="41" spans="1:3" ht="15" x14ac:dyDescent="0.2">
      <c r="A41" s="76"/>
      <c r="B41" s="76"/>
    </row>
    <row r="42" spans="1:3" ht="15" x14ac:dyDescent="0.2">
      <c r="A42" s="76"/>
      <c r="B42" s="76"/>
    </row>
    <row r="43" spans="1:3" ht="15" x14ac:dyDescent="0.2">
      <c r="A43" s="76"/>
      <c r="B43" s="76"/>
    </row>
    <row r="44" spans="1:3" ht="15" x14ac:dyDescent="0.2">
      <c r="A44" s="76"/>
      <c r="B44" s="76"/>
    </row>
    <row r="45" spans="1:3" ht="15" x14ac:dyDescent="0.2">
      <c r="A45" s="76"/>
      <c r="B45" s="76"/>
    </row>
    <row r="46" spans="1:3" ht="15" x14ac:dyDescent="0.2">
      <c r="A46" s="76"/>
      <c r="B46" s="76"/>
    </row>
    <row r="47" spans="1:3" ht="15" x14ac:dyDescent="0.2">
      <c r="A47" s="179"/>
      <c r="B47" s="179"/>
    </row>
    <row r="48" spans="1:3" ht="15" x14ac:dyDescent="0.2">
      <c r="A48" s="76"/>
      <c r="B48" s="76"/>
    </row>
    <row r="49" spans="1:2" ht="15" x14ac:dyDescent="0.2">
      <c r="A49" s="76"/>
      <c r="B49" s="76"/>
    </row>
    <row r="50" spans="1:2" ht="15" x14ac:dyDescent="0.2">
      <c r="A50" s="76"/>
      <c r="B50" s="76"/>
    </row>
    <row r="51" spans="1:2" ht="15" x14ac:dyDescent="0.2">
      <c r="A51" s="187"/>
      <c r="B51" s="187"/>
    </row>
    <row r="52" spans="1:2" ht="15" x14ac:dyDescent="0.2">
      <c r="A52" s="76"/>
      <c r="B52" s="76"/>
    </row>
    <row r="53" spans="1:2" ht="15" x14ac:dyDescent="0.2">
      <c r="A53" s="76"/>
      <c r="B53" s="76"/>
    </row>
    <row r="54" spans="1:2" ht="15" x14ac:dyDescent="0.2">
      <c r="A54" s="76"/>
      <c r="B54" s="76"/>
    </row>
    <row r="55" spans="1:2" ht="15" x14ac:dyDescent="0.2">
      <c r="A55" s="76"/>
      <c r="B55" s="76"/>
    </row>
    <row r="56" spans="1:2" ht="15" x14ac:dyDescent="0.2">
      <c r="A56" s="76"/>
      <c r="B56" s="76"/>
    </row>
    <row r="57" spans="1:2" ht="15" x14ac:dyDescent="0.2">
      <c r="A57" s="76"/>
      <c r="B57" s="76"/>
    </row>
    <row r="58" spans="1:2" ht="15" x14ac:dyDescent="0.2">
      <c r="A58" s="179"/>
      <c r="B58" s="179"/>
    </row>
    <row r="59" spans="1:2" ht="15" x14ac:dyDescent="0.2">
      <c r="A59" s="76"/>
      <c r="B59" s="76"/>
    </row>
    <row r="60" spans="1:2" ht="15" x14ac:dyDescent="0.2">
      <c r="A60" s="76"/>
      <c r="B60" s="76"/>
    </row>
    <row r="61" spans="1:2" ht="15" x14ac:dyDescent="0.2">
      <c r="A61" s="185"/>
      <c r="B61" s="185"/>
    </row>
    <row r="62" spans="1:2" ht="15" x14ac:dyDescent="0.2">
      <c r="A62" s="76"/>
      <c r="B62" s="76"/>
    </row>
    <row r="63" spans="1:2" ht="15" x14ac:dyDescent="0.2">
      <c r="A63" s="199"/>
      <c r="B63" s="199"/>
    </row>
    <row r="64" spans="1:2" ht="15" x14ac:dyDescent="0.2">
      <c r="A64" s="76"/>
      <c r="B64" s="76"/>
    </row>
    <row r="65" spans="1:2" ht="15" x14ac:dyDescent="0.2">
      <c r="A65" s="76"/>
      <c r="B65" s="76"/>
    </row>
    <row r="66" spans="1:2" ht="15" x14ac:dyDescent="0.2">
      <c r="A66" s="76"/>
      <c r="B66" s="76"/>
    </row>
    <row r="67" spans="1:2" ht="15" x14ac:dyDescent="0.2">
      <c r="A67" s="76"/>
      <c r="B67" s="76"/>
    </row>
    <row r="68" spans="1:2" ht="15" x14ac:dyDescent="0.2">
      <c r="A68" s="76"/>
      <c r="B68" s="76"/>
    </row>
    <row r="69" spans="1:2" ht="15" x14ac:dyDescent="0.2">
      <c r="A69" s="185"/>
      <c r="B69" s="185"/>
    </row>
    <row r="70" spans="1:2" ht="15" x14ac:dyDescent="0.2">
      <c r="A70" s="187"/>
      <c r="B70" s="187"/>
    </row>
    <row r="71" spans="1:2" ht="15" x14ac:dyDescent="0.2">
      <c r="A71" s="76"/>
      <c r="B71" s="76"/>
    </row>
    <row r="72" spans="1:2" ht="15" x14ac:dyDescent="0.2">
      <c r="A72" s="76"/>
      <c r="B72" s="76"/>
    </row>
    <row r="73" spans="1:2" ht="15" x14ac:dyDescent="0.2">
      <c r="A73" s="76"/>
      <c r="B73" s="76"/>
    </row>
    <row r="74" spans="1:2" ht="15" x14ac:dyDescent="0.2">
      <c r="A74" s="76"/>
      <c r="B74" s="76"/>
    </row>
    <row r="75" spans="1:2" ht="15" x14ac:dyDescent="0.2">
      <c r="A75" s="76"/>
      <c r="B75" s="76"/>
    </row>
    <row r="76" spans="1:2" ht="15" x14ac:dyDescent="0.2">
      <c r="A76" s="76"/>
      <c r="B76" s="76"/>
    </row>
    <row r="77" spans="1:2" ht="15" x14ac:dyDescent="0.2">
      <c r="A77" s="76"/>
      <c r="B77" s="76"/>
    </row>
    <row r="78" spans="1:2" ht="15" x14ac:dyDescent="0.2">
      <c r="A78" s="76"/>
      <c r="B78" s="76"/>
    </row>
    <row r="79" spans="1:2" ht="15" x14ac:dyDescent="0.2">
      <c r="A79" s="76"/>
      <c r="B79" s="76"/>
    </row>
    <row r="80" spans="1:2" ht="15" x14ac:dyDescent="0.2">
      <c r="A80" s="76"/>
      <c r="B80" s="76"/>
    </row>
    <row r="81" spans="1:2" ht="15" x14ac:dyDescent="0.2">
      <c r="A81" s="182"/>
      <c r="B81" s="182"/>
    </row>
    <row r="82" spans="1:2" ht="15" x14ac:dyDescent="0.2">
      <c r="A82" s="76"/>
      <c r="B82" s="76"/>
    </row>
    <row r="83" spans="1:2" ht="15" x14ac:dyDescent="0.2">
      <c r="A83" s="76"/>
      <c r="B83" s="76"/>
    </row>
    <row r="84" spans="1:2" ht="15" x14ac:dyDescent="0.2">
      <c r="A84" s="76"/>
      <c r="B84" s="76"/>
    </row>
    <row r="85" spans="1:2" ht="15" x14ac:dyDescent="0.2">
      <c r="A85" s="76"/>
      <c r="B85" s="76"/>
    </row>
    <row r="86" spans="1:2" ht="15" x14ac:dyDescent="0.2">
      <c r="A86" s="76"/>
      <c r="B86" s="76"/>
    </row>
    <row r="87" spans="1:2" ht="15" x14ac:dyDescent="0.2">
      <c r="A87" s="76"/>
      <c r="B87" s="76"/>
    </row>
    <row r="88" spans="1:2" ht="15" x14ac:dyDescent="0.2">
      <c r="A88" s="76"/>
      <c r="B88" s="76"/>
    </row>
    <row r="89" spans="1:2" ht="15" x14ac:dyDescent="0.2">
      <c r="A89" s="76"/>
      <c r="B89" s="76">
        <f>SUM(B84:B88)</f>
        <v>0</v>
      </c>
    </row>
    <row r="90" spans="1:2" ht="15" x14ac:dyDescent="0.2">
      <c r="A90" s="76"/>
      <c r="B90" s="76"/>
    </row>
    <row r="91" spans="1:2" ht="15" x14ac:dyDescent="0.2">
      <c r="A91" s="75"/>
      <c r="B91" s="75"/>
    </row>
    <row r="92" spans="1:2" ht="15" x14ac:dyDescent="0.2">
      <c r="A92" s="75"/>
      <c r="B92" s="75"/>
    </row>
    <row r="93" spans="1:2" ht="15" x14ac:dyDescent="0.2">
      <c r="A93" s="75"/>
      <c r="B93" s="76"/>
    </row>
    <row r="94" spans="1:2" ht="15" x14ac:dyDescent="0.2">
      <c r="A94" s="75"/>
      <c r="B94" s="76"/>
    </row>
    <row r="95" spans="1:2" ht="15" x14ac:dyDescent="0.2">
      <c r="A95" s="75"/>
      <c r="B95" s="75"/>
    </row>
    <row r="96" spans="1:2" ht="15" x14ac:dyDescent="0.2">
      <c r="A96" s="75"/>
      <c r="B96" s="75"/>
    </row>
    <row r="97" spans="1:2" ht="15" x14ac:dyDescent="0.2">
      <c r="A97" s="76"/>
      <c r="B97" s="75"/>
    </row>
    <row r="98" spans="1:2" ht="15" x14ac:dyDescent="0.2">
      <c r="A98" s="76"/>
      <c r="B98" s="75"/>
    </row>
    <row r="99" spans="1:2" ht="15" x14ac:dyDescent="0.2">
      <c r="A99" s="76"/>
      <c r="B99" s="76"/>
    </row>
    <row r="100" spans="1:2" ht="15" x14ac:dyDescent="0.2">
      <c r="A100" s="75"/>
      <c r="B100" s="75"/>
    </row>
    <row r="101" spans="1:2" ht="15" x14ac:dyDescent="0.2">
      <c r="A101" s="76"/>
      <c r="B101" s="76"/>
    </row>
    <row r="102" spans="1:2" ht="15" x14ac:dyDescent="0.2">
      <c r="A102" s="76"/>
      <c r="B102" s="76"/>
    </row>
    <row r="103" spans="1:2" ht="15" x14ac:dyDescent="0.2">
      <c r="A103" s="76"/>
      <c r="B103" s="76"/>
    </row>
    <row r="104" spans="1:2" ht="15" x14ac:dyDescent="0.2">
      <c r="A104" s="76"/>
      <c r="B104" s="76"/>
    </row>
    <row r="105" spans="1:2" ht="15" x14ac:dyDescent="0.2">
      <c r="A105" s="76"/>
      <c r="B105" s="76"/>
    </row>
    <row r="106" spans="1:2" ht="15" x14ac:dyDescent="0.2">
      <c r="A106" s="76"/>
      <c r="B106" s="76"/>
    </row>
    <row r="107" spans="1:2" ht="15" x14ac:dyDescent="0.2">
      <c r="A107" s="76"/>
      <c r="B107" s="76"/>
    </row>
    <row r="108" spans="1:2" ht="15" x14ac:dyDescent="0.2">
      <c r="A108" s="76"/>
      <c r="B108" s="76"/>
    </row>
    <row r="109" spans="1:2" ht="15" x14ac:dyDescent="0.2">
      <c r="A109" s="76"/>
      <c r="B109" s="76"/>
    </row>
    <row r="110" spans="1:2" ht="15" x14ac:dyDescent="0.2">
      <c r="A110" s="76"/>
      <c r="B110" s="76"/>
    </row>
    <row r="111" spans="1:2" ht="15" x14ac:dyDescent="0.2">
      <c r="A111" s="76"/>
      <c r="B111" s="76"/>
    </row>
    <row r="112" spans="1:2" ht="15" x14ac:dyDescent="0.2">
      <c r="A112" s="76"/>
      <c r="B112" s="76"/>
    </row>
    <row r="113" spans="1:2" ht="15" x14ac:dyDescent="0.2">
      <c r="A113" s="76"/>
      <c r="B113" s="76"/>
    </row>
    <row r="114" spans="1:2" ht="15" x14ac:dyDescent="0.2">
      <c r="A114" s="76"/>
      <c r="B114" s="76"/>
    </row>
    <row r="115" spans="1:2" ht="15" x14ac:dyDescent="0.2">
      <c r="A115" s="76"/>
      <c r="B115" s="76"/>
    </row>
    <row r="116" spans="1:2" ht="15" x14ac:dyDescent="0.2">
      <c r="A116" s="76"/>
      <c r="B116" s="76"/>
    </row>
    <row r="117" spans="1:2" ht="15" x14ac:dyDescent="0.2">
      <c r="A117" s="76"/>
      <c r="B117" s="76"/>
    </row>
    <row r="118" spans="1:2" ht="15" x14ac:dyDescent="0.2">
      <c r="A118" s="76"/>
      <c r="B118" s="76"/>
    </row>
    <row r="119" spans="1:2" ht="15" x14ac:dyDescent="0.2">
      <c r="A119" s="75"/>
      <c r="B119" s="75"/>
    </row>
    <row r="120" spans="1:2" ht="15" x14ac:dyDescent="0.2">
      <c r="A120" s="76"/>
      <c r="B120" s="76"/>
    </row>
    <row r="121" spans="1:2" ht="15" x14ac:dyDescent="0.2">
      <c r="A121" s="76"/>
      <c r="B121" s="76"/>
    </row>
    <row r="122" spans="1:2" ht="15" x14ac:dyDescent="0.2">
      <c r="A122" s="76"/>
      <c r="B122" s="76"/>
    </row>
    <row r="123" spans="1:2" ht="15" x14ac:dyDescent="0.2">
      <c r="A123" s="76"/>
      <c r="B123" s="76"/>
    </row>
    <row r="124" spans="1:2" ht="15" x14ac:dyDescent="0.2">
      <c r="A124" s="76"/>
      <c r="B124" s="76"/>
    </row>
    <row r="125" spans="1:2" ht="15" x14ac:dyDescent="0.2">
      <c r="A125" s="76"/>
      <c r="B125" s="76"/>
    </row>
    <row r="126" spans="1:2" ht="15" x14ac:dyDescent="0.2">
      <c r="A126" s="76"/>
      <c r="B126" s="76"/>
    </row>
    <row r="127" spans="1:2" ht="15" x14ac:dyDescent="0.2">
      <c r="A127" s="76"/>
      <c r="B127" s="76"/>
    </row>
    <row r="128" spans="1:2" ht="15" x14ac:dyDescent="0.2">
      <c r="A128" s="76"/>
      <c r="B128" s="76"/>
    </row>
    <row r="129" spans="1:2" ht="15" x14ac:dyDescent="0.2">
      <c r="A129" s="76"/>
      <c r="B129" s="76"/>
    </row>
    <row r="130" spans="1:2" ht="15" x14ac:dyDescent="0.2">
      <c r="A130" s="76"/>
      <c r="B130" s="76"/>
    </row>
    <row r="131" spans="1:2" ht="15" x14ac:dyDescent="0.2">
      <c r="A131" s="75"/>
      <c r="B131" s="75"/>
    </row>
    <row r="132" spans="1:2" ht="15" x14ac:dyDescent="0.2">
      <c r="A132" s="75"/>
      <c r="B132" s="75"/>
    </row>
    <row r="133" spans="1:2" ht="15" x14ac:dyDescent="0.2">
      <c r="A133" s="76"/>
      <c r="B133" s="76"/>
    </row>
    <row r="134" spans="1:2" ht="15" x14ac:dyDescent="0.2">
      <c r="A134" s="76"/>
      <c r="B134" s="76"/>
    </row>
    <row r="135" spans="1:2" ht="15" x14ac:dyDescent="0.2">
      <c r="A135" s="76"/>
      <c r="B135" s="76"/>
    </row>
    <row r="136" spans="1:2" ht="15" x14ac:dyDescent="0.2">
      <c r="A136" s="76"/>
      <c r="B136" s="76"/>
    </row>
    <row r="137" spans="1:2" ht="15" x14ac:dyDescent="0.2">
      <c r="A137" s="76"/>
      <c r="B137" s="76"/>
    </row>
    <row r="138" spans="1:2" ht="15" x14ac:dyDescent="0.2">
      <c r="A138" s="76"/>
      <c r="B138" s="76"/>
    </row>
    <row r="139" spans="1:2" ht="15" x14ac:dyDescent="0.2">
      <c r="A139" s="76"/>
      <c r="B139" s="76">
        <f>SUM(B135:B137)</f>
        <v>0</v>
      </c>
    </row>
    <row r="140" spans="1:2" ht="15" x14ac:dyDescent="0.2">
      <c r="A140" s="214"/>
      <c r="B140" s="296"/>
    </row>
    <row r="141" spans="1:2" ht="15" x14ac:dyDescent="0.2">
      <c r="A141" s="76"/>
      <c r="B141" s="76"/>
    </row>
    <row r="142" spans="1:2" ht="15" x14ac:dyDescent="0.2">
      <c r="A142" s="76"/>
      <c r="B142" s="76"/>
    </row>
    <row r="143" spans="1:2" ht="15" x14ac:dyDescent="0.2">
      <c r="A143" s="76"/>
      <c r="B143" s="76"/>
    </row>
    <row r="144" spans="1:2" ht="15" x14ac:dyDescent="0.2">
      <c r="A144" s="304"/>
      <c r="B144" s="304"/>
    </row>
    <row r="145" spans="1:2" ht="15" x14ac:dyDescent="0.2">
      <c r="A145" s="168"/>
      <c r="B145" s="168"/>
    </row>
    <row r="146" spans="1:2" ht="15" x14ac:dyDescent="0.2">
      <c r="A146" s="76"/>
      <c r="B146" s="76"/>
    </row>
    <row r="147" spans="1:2" ht="15" x14ac:dyDescent="0.2">
      <c r="A147" s="76"/>
      <c r="B147" s="76"/>
    </row>
    <row r="148" spans="1:2" ht="15" x14ac:dyDescent="0.2">
      <c r="A148" s="76"/>
      <c r="B148" s="76"/>
    </row>
    <row r="149" spans="1:2" ht="15" x14ac:dyDescent="0.2">
      <c r="A149" s="76"/>
      <c r="B149" s="76"/>
    </row>
    <row r="150" spans="1:2" ht="15" x14ac:dyDescent="0.2">
      <c r="A150" s="76"/>
      <c r="B150" s="76"/>
    </row>
    <row r="151" spans="1:2" ht="15" x14ac:dyDescent="0.2">
      <c r="A151" s="75"/>
      <c r="B151" s="75"/>
    </row>
    <row r="152" spans="1:2" ht="15" x14ac:dyDescent="0.2">
      <c r="A152" s="76"/>
      <c r="B152" s="76"/>
    </row>
    <row r="153" spans="1:2" ht="15" x14ac:dyDescent="0.2">
      <c r="A153" s="76"/>
      <c r="B153" s="76"/>
    </row>
    <row r="154" spans="1:2" ht="15" x14ac:dyDescent="0.2">
      <c r="A154" s="76"/>
      <c r="B154" s="76"/>
    </row>
    <row r="155" spans="1:2" ht="15" x14ac:dyDescent="0.2">
      <c r="A155" s="76"/>
      <c r="B155" s="76"/>
    </row>
    <row r="156" spans="1:2" ht="15" x14ac:dyDescent="0.2">
      <c r="A156" s="76"/>
      <c r="B156" s="76"/>
    </row>
    <row r="157" spans="1:2" ht="15" x14ac:dyDescent="0.2">
      <c r="A157" s="76"/>
      <c r="B157" s="76"/>
    </row>
    <row r="158" spans="1:2" ht="15" x14ac:dyDescent="0.2">
      <c r="A158" s="76"/>
      <c r="B158" s="76"/>
    </row>
    <row r="159" spans="1:2" ht="15" x14ac:dyDescent="0.2">
      <c r="A159" s="76"/>
      <c r="B159" s="76"/>
    </row>
    <row r="160" spans="1:2" ht="15" x14ac:dyDescent="0.2">
      <c r="A160" s="76"/>
      <c r="B160" s="76"/>
    </row>
    <row r="161" spans="1:2" ht="15" x14ac:dyDescent="0.2">
      <c r="A161" s="76"/>
      <c r="B161" s="76"/>
    </row>
    <row r="162" spans="1:2" ht="15" x14ac:dyDescent="0.2">
      <c r="A162" s="76"/>
      <c r="B162" s="76"/>
    </row>
    <row r="163" spans="1:2" ht="15" x14ac:dyDescent="0.2">
      <c r="A163" s="76"/>
      <c r="B163" s="76"/>
    </row>
    <row r="164" spans="1:2" ht="15" x14ac:dyDescent="0.2">
      <c r="A164" s="76"/>
      <c r="B164" s="76"/>
    </row>
    <row r="165" spans="1:2" ht="15" x14ac:dyDescent="0.2">
      <c r="A165" s="76"/>
      <c r="B165" s="76"/>
    </row>
    <row r="166" spans="1:2" ht="15" x14ac:dyDescent="0.2">
      <c r="A166" s="76"/>
      <c r="B166" s="76"/>
    </row>
    <row r="167" spans="1:2" ht="15" x14ac:dyDescent="0.2">
      <c r="A167" s="76"/>
      <c r="B167" s="76"/>
    </row>
    <row r="168" spans="1:2" ht="15" x14ac:dyDescent="0.2">
      <c r="A168" s="76"/>
      <c r="B168" s="76"/>
    </row>
    <row r="169" spans="1:2" ht="15" x14ac:dyDescent="0.2">
      <c r="A169" s="76"/>
      <c r="B169" s="76"/>
    </row>
    <row r="170" spans="1:2" ht="15" x14ac:dyDescent="0.2">
      <c r="A170" s="76"/>
      <c r="B170" s="76"/>
    </row>
    <row r="171" spans="1:2" ht="15" x14ac:dyDescent="0.2">
      <c r="A171" s="76"/>
      <c r="B171" s="76"/>
    </row>
    <row r="172" spans="1:2" ht="15" x14ac:dyDescent="0.2">
      <c r="A172" s="76"/>
      <c r="B172" s="76"/>
    </row>
    <row r="173" spans="1:2" ht="15" x14ac:dyDescent="0.2">
      <c r="A173" s="76"/>
      <c r="B173" s="76"/>
    </row>
    <row r="174" spans="1:2" ht="15" x14ac:dyDescent="0.2">
      <c r="A174" s="76"/>
      <c r="B174" s="76"/>
    </row>
    <row r="175" spans="1:2" ht="15" x14ac:dyDescent="0.2">
      <c r="A175" s="76"/>
      <c r="B175" s="76"/>
    </row>
    <row r="176" spans="1:2" ht="15" x14ac:dyDescent="0.2">
      <c r="A176" s="76"/>
      <c r="B176" s="76"/>
    </row>
    <row r="177" spans="1:2" ht="15" x14ac:dyDescent="0.2">
      <c r="A177" s="76"/>
      <c r="B177" s="76"/>
    </row>
    <row r="178" spans="1:2" ht="15" x14ac:dyDescent="0.2">
      <c r="A178" s="76"/>
      <c r="B178" s="76"/>
    </row>
    <row r="179" spans="1:2" ht="15" x14ac:dyDescent="0.2">
      <c r="A179" s="76"/>
      <c r="B179" s="76"/>
    </row>
    <row r="180" spans="1:2" ht="15" x14ac:dyDescent="0.2">
      <c r="A180" s="76"/>
      <c r="B180" s="76"/>
    </row>
    <row r="181" spans="1:2" ht="15" x14ac:dyDescent="0.2">
      <c r="A181" s="76"/>
      <c r="B181" s="76"/>
    </row>
    <row r="182" spans="1:2" ht="15" x14ac:dyDescent="0.2">
      <c r="A182" s="76"/>
      <c r="B182" s="76"/>
    </row>
    <row r="183" spans="1:2" ht="15" x14ac:dyDescent="0.2">
      <c r="A183" s="76"/>
      <c r="B183" s="76"/>
    </row>
    <row r="184" spans="1:2" ht="15" x14ac:dyDescent="0.2">
      <c r="A184" s="76"/>
      <c r="B184" s="76"/>
    </row>
    <row r="185" spans="1:2" ht="15" x14ac:dyDescent="0.2">
      <c r="A185" s="76"/>
      <c r="B185" s="76"/>
    </row>
    <row r="186" spans="1:2" ht="15" x14ac:dyDescent="0.2">
      <c r="A186" s="76"/>
      <c r="B186" s="76"/>
    </row>
    <row r="187" spans="1:2" ht="15" x14ac:dyDescent="0.2">
      <c r="A187" s="76"/>
      <c r="B187" s="76"/>
    </row>
    <row r="188" spans="1:2" ht="15" x14ac:dyDescent="0.2">
      <c r="A188" s="76"/>
      <c r="B188" s="76"/>
    </row>
    <row r="189" spans="1:2" ht="15" x14ac:dyDescent="0.2">
      <c r="A189" s="76"/>
      <c r="B189" s="76"/>
    </row>
    <row r="190" spans="1:2" ht="15" x14ac:dyDescent="0.2">
      <c r="A190" s="76"/>
      <c r="B190" s="76"/>
    </row>
    <row r="191" spans="1:2" ht="15" x14ac:dyDescent="0.2">
      <c r="A191" s="76"/>
      <c r="B191" s="76"/>
    </row>
    <row r="192" spans="1:2" ht="15" x14ac:dyDescent="0.2">
      <c r="A192" s="76"/>
      <c r="B192" s="76"/>
    </row>
    <row r="193" spans="1:2" ht="15" x14ac:dyDescent="0.2">
      <c r="A193" s="76"/>
      <c r="B193" s="76"/>
    </row>
    <row r="194" spans="1:2" ht="15" x14ac:dyDescent="0.2">
      <c r="A194" s="76"/>
      <c r="B194" s="76"/>
    </row>
    <row r="195" spans="1:2" ht="15" x14ac:dyDescent="0.2">
      <c r="A195" s="76"/>
      <c r="B195" s="76"/>
    </row>
    <row r="196" spans="1:2" ht="15" x14ac:dyDescent="0.2">
      <c r="A196" s="76"/>
      <c r="B196" s="76"/>
    </row>
    <row r="197" spans="1:2" ht="15" x14ac:dyDescent="0.2">
      <c r="A197" s="76"/>
      <c r="B197" s="76"/>
    </row>
    <row r="198" spans="1:2" ht="15" x14ac:dyDescent="0.2">
      <c r="A198" s="76"/>
      <c r="B198" s="76"/>
    </row>
    <row r="199" spans="1:2" ht="15" x14ac:dyDescent="0.2">
      <c r="A199" s="76"/>
      <c r="B199" s="76"/>
    </row>
    <row r="200" spans="1:2" ht="15" x14ac:dyDescent="0.2">
      <c r="A200" s="76"/>
      <c r="B200" s="76"/>
    </row>
    <row r="201" spans="1:2" ht="15" x14ac:dyDescent="0.2">
      <c r="A201" s="76"/>
      <c r="B201" s="76"/>
    </row>
    <row r="202" spans="1:2" ht="15" x14ac:dyDescent="0.2">
      <c r="A202" s="76"/>
      <c r="B202" s="76"/>
    </row>
    <row r="203" spans="1:2" ht="15" x14ac:dyDescent="0.2">
      <c r="A203" s="76"/>
      <c r="B203" s="76"/>
    </row>
    <row r="204" spans="1:2" ht="15" x14ac:dyDescent="0.2">
      <c r="A204" s="76"/>
      <c r="B204" s="76"/>
    </row>
    <row r="205" spans="1:2" ht="15" x14ac:dyDescent="0.2">
      <c r="A205" s="76"/>
      <c r="B205" s="76"/>
    </row>
    <row r="206" spans="1:2" ht="15" x14ac:dyDescent="0.2">
      <c r="A206" s="76"/>
      <c r="B206" s="76"/>
    </row>
    <row r="207" spans="1:2" ht="15" x14ac:dyDescent="0.2">
      <c r="A207" s="76"/>
      <c r="B207" s="205"/>
    </row>
    <row r="208" spans="1:2" ht="15" x14ac:dyDescent="0.2">
      <c r="A208" s="76"/>
      <c r="B208" s="76"/>
    </row>
    <row r="209" spans="1:2" ht="15" x14ac:dyDescent="0.2">
      <c r="A209" s="76"/>
      <c r="B209" s="76"/>
    </row>
    <row r="210" spans="1:2" ht="15" x14ac:dyDescent="0.2">
      <c r="A210" s="76"/>
      <c r="B210" s="76"/>
    </row>
    <row r="211" spans="1:2" ht="15" x14ac:dyDescent="0.2">
      <c r="A211" s="76"/>
      <c r="B211" s="76"/>
    </row>
    <row r="212" spans="1:2" ht="15" x14ac:dyDescent="0.2">
      <c r="A212" s="76"/>
      <c r="B212" s="76"/>
    </row>
    <row r="213" spans="1:2" ht="15" x14ac:dyDescent="0.2">
      <c r="A213" s="76"/>
      <c r="B213" s="76"/>
    </row>
    <row r="214" spans="1:2" ht="15" x14ac:dyDescent="0.2">
      <c r="A214" s="76"/>
      <c r="B214" s="76"/>
    </row>
    <row r="215" spans="1:2" ht="15" x14ac:dyDescent="0.2">
      <c r="A215" s="76"/>
      <c r="B215" s="205"/>
    </row>
    <row r="216" spans="1:2" ht="15" x14ac:dyDescent="0.2">
      <c r="A216" s="76"/>
      <c r="B216" s="205"/>
    </row>
    <row r="217" spans="1:2" ht="15" x14ac:dyDescent="0.2">
      <c r="A217" s="76"/>
      <c r="B217" s="205"/>
    </row>
    <row r="218" spans="1:2" ht="15" x14ac:dyDescent="0.2">
      <c r="A218" s="76"/>
      <c r="B218" s="76"/>
    </row>
    <row r="219" spans="1:2" ht="15" x14ac:dyDescent="0.2">
      <c r="A219" s="76"/>
      <c r="B219" s="75"/>
    </row>
    <row r="220" spans="1:2" ht="15" x14ac:dyDescent="0.2">
      <c r="A220" s="76"/>
      <c r="B220" s="75"/>
    </row>
    <row r="221" spans="1:2" ht="15" x14ac:dyDescent="0.2">
      <c r="A221" s="76"/>
      <c r="B221" s="76"/>
    </row>
    <row r="222" spans="1:2" ht="15" x14ac:dyDescent="0.2">
      <c r="A222" s="76"/>
      <c r="B222" s="75"/>
    </row>
    <row r="223" spans="1:2" ht="15" x14ac:dyDescent="0.2">
      <c r="A223" s="76"/>
      <c r="B223" s="76"/>
    </row>
    <row r="224" spans="1:2" ht="15" x14ac:dyDescent="0.2">
      <c r="A224" s="76"/>
      <c r="B224" s="76"/>
    </row>
    <row r="225" spans="1:2" ht="15" x14ac:dyDescent="0.2">
      <c r="A225" s="76"/>
      <c r="B225" s="76"/>
    </row>
    <row r="226" spans="1:2" ht="15" x14ac:dyDescent="0.2">
      <c r="A226" s="76"/>
      <c r="B226" s="76"/>
    </row>
    <row r="227" spans="1:2" ht="15" x14ac:dyDescent="0.2">
      <c r="A227" s="76"/>
      <c r="B227" s="76"/>
    </row>
    <row r="228" spans="1:2" ht="15" x14ac:dyDescent="0.2">
      <c r="A228" s="76"/>
      <c r="B228" s="76"/>
    </row>
    <row r="229" spans="1:2" ht="15" x14ac:dyDescent="0.2">
      <c r="A229" s="76"/>
      <c r="B229" s="76"/>
    </row>
    <row r="230" spans="1:2" ht="15" x14ac:dyDescent="0.2">
      <c r="A230" s="76"/>
      <c r="B230" s="76"/>
    </row>
    <row r="231" spans="1:2" ht="15" x14ac:dyDescent="0.2">
      <c r="A231" s="76"/>
      <c r="B231" s="76"/>
    </row>
    <row r="232" spans="1:2" ht="15" x14ac:dyDescent="0.2">
      <c r="A232" s="76"/>
      <c r="B232" s="76"/>
    </row>
    <row r="233" spans="1:2" ht="15" x14ac:dyDescent="0.2">
      <c r="A233" s="76"/>
      <c r="B233" s="76"/>
    </row>
    <row r="234" spans="1:2" ht="15" x14ac:dyDescent="0.2">
      <c r="A234" s="76"/>
      <c r="B234" s="76"/>
    </row>
    <row r="235" spans="1:2" ht="15" x14ac:dyDescent="0.2">
      <c r="A235" s="76"/>
      <c r="B235" s="76"/>
    </row>
    <row r="236" spans="1:2" ht="15" x14ac:dyDescent="0.2">
      <c r="A236" s="76"/>
      <c r="B236" s="76"/>
    </row>
    <row r="237" spans="1:2" ht="15" x14ac:dyDescent="0.2">
      <c r="A237" s="76"/>
      <c r="B237" s="76"/>
    </row>
    <row r="238" spans="1:2" ht="15" x14ac:dyDescent="0.2">
      <c r="A238" s="76"/>
      <c r="B238" s="76"/>
    </row>
    <row r="239" spans="1:2" ht="15" x14ac:dyDescent="0.2">
      <c r="A239" s="76"/>
      <c r="B239" s="76"/>
    </row>
    <row r="240" spans="1:2" ht="15" x14ac:dyDescent="0.2">
      <c r="A240" s="76"/>
      <c r="B240" s="76"/>
    </row>
    <row r="241" spans="1:2" ht="15" x14ac:dyDescent="0.2">
      <c r="A241" s="214"/>
      <c r="B241" s="296"/>
    </row>
    <row r="242" spans="1:2" ht="15" x14ac:dyDescent="0.2">
      <c r="A242" s="76"/>
      <c r="B242" s="76"/>
    </row>
    <row r="243" spans="1:2" ht="15" x14ac:dyDescent="0.2">
      <c r="A243" s="76"/>
      <c r="B243" s="76"/>
    </row>
    <row r="244" spans="1:2" ht="15" x14ac:dyDescent="0.2">
      <c r="A244" s="185"/>
      <c r="B244" s="185"/>
    </row>
    <row r="245" spans="1:2" ht="15" x14ac:dyDescent="0.2">
      <c r="A245" s="76"/>
      <c r="B245" s="76"/>
    </row>
    <row r="246" spans="1:2" ht="15" x14ac:dyDescent="0.2">
      <c r="A246" s="76"/>
      <c r="B246" s="76"/>
    </row>
    <row r="247" spans="1:2" ht="15" x14ac:dyDescent="0.2">
      <c r="A247" s="76"/>
      <c r="B247" s="76"/>
    </row>
    <row r="248" spans="1:2" ht="15" x14ac:dyDescent="0.2">
      <c r="A248" s="76"/>
      <c r="B248" s="76"/>
    </row>
    <row r="249" spans="1:2" ht="15" x14ac:dyDescent="0.2">
      <c r="A249" s="76"/>
      <c r="B249" s="76"/>
    </row>
    <row r="250" spans="1:2" ht="15" x14ac:dyDescent="0.2">
      <c r="A250" s="182"/>
      <c r="B250" s="182"/>
    </row>
    <row r="251" spans="1:2" ht="15" x14ac:dyDescent="0.2">
      <c r="A251" s="168"/>
      <c r="B251" s="76"/>
    </row>
    <row r="252" spans="1:2" ht="15" x14ac:dyDescent="0.2">
      <c r="A252" s="76"/>
      <c r="B252" s="76"/>
    </row>
    <row r="253" spans="1:2" ht="15" x14ac:dyDescent="0.2">
      <c r="A253" s="76"/>
      <c r="B253" s="76"/>
    </row>
    <row r="254" spans="1:2" ht="15" x14ac:dyDescent="0.2">
      <c r="A254" s="76"/>
      <c r="B254" s="76"/>
    </row>
    <row r="255" spans="1:2" ht="15" x14ac:dyDescent="0.2">
      <c r="A255" s="182"/>
      <c r="B255" s="182"/>
    </row>
    <row r="256" spans="1:2" ht="15" x14ac:dyDescent="0.2">
      <c r="A256" s="182"/>
      <c r="B256" s="182"/>
    </row>
    <row r="257" spans="1:2" ht="15" x14ac:dyDescent="0.2">
      <c r="A257" s="214"/>
      <c r="B257" s="214"/>
    </row>
    <row r="258" spans="1:2" ht="15" x14ac:dyDescent="0.2">
      <c r="A258" s="76"/>
      <c r="B258" s="76"/>
    </row>
    <row r="259" spans="1:2" ht="15" x14ac:dyDescent="0.2">
      <c r="A259" s="76"/>
      <c r="B259" s="76"/>
    </row>
    <row r="260" spans="1:2" ht="15" x14ac:dyDescent="0.2">
      <c r="A260" s="76"/>
      <c r="B260" s="76"/>
    </row>
    <row r="261" spans="1:2" ht="15" x14ac:dyDescent="0.2">
      <c r="A261" s="76"/>
      <c r="B261" s="76"/>
    </row>
    <row r="262" spans="1:2" ht="15" x14ac:dyDescent="0.2">
      <c r="A262" s="76"/>
      <c r="B262" s="76"/>
    </row>
    <row r="263" spans="1:2" ht="15" x14ac:dyDescent="0.2">
      <c r="A263" s="76"/>
      <c r="B263" s="76"/>
    </row>
    <row r="264" spans="1:2" ht="15" x14ac:dyDescent="0.2">
      <c r="A264" s="76"/>
      <c r="B264" s="76"/>
    </row>
    <row r="265" spans="1:2" ht="15" x14ac:dyDescent="0.2">
      <c r="A265" s="76"/>
      <c r="B265" s="76"/>
    </row>
    <row r="266" spans="1:2" ht="15" x14ac:dyDescent="0.2">
      <c r="A266" s="76"/>
      <c r="B266" s="76"/>
    </row>
    <row r="267" spans="1:2" ht="15" x14ac:dyDescent="0.2">
      <c r="A267" s="76"/>
      <c r="B267" s="76"/>
    </row>
    <row r="268" spans="1:2" ht="15" x14ac:dyDescent="0.2">
      <c r="A268" s="76"/>
      <c r="B268" s="76"/>
    </row>
    <row r="269" spans="1:2" ht="15" x14ac:dyDescent="0.2">
      <c r="A269" s="76"/>
      <c r="B269" s="76"/>
    </row>
    <row r="270" spans="1:2" ht="15" x14ac:dyDescent="0.2">
      <c r="A270" s="76"/>
      <c r="B270" s="76"/>
    </row>
    <row r="271" spans="1:2" ht="15" x14ac:dyDescent="0.2">
      <c r="A271" s="76"/>
      <c r="B271" s="76"/>
    </row>
    <row r="272" spans="1:2" ht="15" x14ac:dyDescent="0.2">
      <c r="A272" s="76"/>
      <c r="B272" s="76"/>
    </row>
    <row r="273" spans="1:2" ht="15" x14ac:dyDescent="0.2">
      <c r="A273" s="76"/>
      <c r="B273" s="76"/>
    </row>
    <row r="274" spans="1:2" ht="15" x14ac:dyDescent="0.2">
      <c r="A274" s="76"/>
      <c r="B274" s="76"/>
    </row>
    <row r="275" spans="1:2" ht="15" x14ac:dyDescent="0.2">
      <c r="A275" s="76"/>
      <c r="B275" s="76"/>
    </row>
    <row r="276" spans="1:2" ht="15" x14ac:dyDescent="0.2">
      <c r="A276" s="76"/>
      <c r="B276" s="76"/>
    </row>
    <row r="277" spans="1:2" ht="15" x14ac:dyDescent="0.2">
      <c r="A277" s="76"/>
      <c r="B277" s="76"/>
    </row>
    <row r="278" spans="1:2" ht="15" x14ac:dyDescent="0.2">
      <c r="A278" s="76"/>
      <c r="B278" s="76"/>
    </row>
    <row r="279" spans="1:2" ht="15" x14ac:dyDescent="0.2">
      <c r="A279" s="76"/>
      <c r="B279" s="76"/>
    </row>
    <row r="280" spans="1:2" ht="15" x14ac:dyDescent="0.2">
      <c r="A280" s="185"/>
      <c r="B280" s="185"/>
    </row>
    <row r="281" spans="1:2" ht="15" x14ac:dyDescent="0.2">
      <c r="A281" s="76"/>
      <c r="B281" s="76"/>
    </row>
    <row r="282" spans="1:2" ht="15" x14ac:dyDescent="0.2">
      <c r="A282" s="76"/>
      <c r="B282" s="76"/>
    </row>
    <row r="283" spans="1:2" ht="15" x14ac:dyDescent="0.2">
      <c r="A283" s="76"/>
      <c r="B283" s="76"/>
    </row>
    <row r="284" spans="1:2" ht="15" x14ac:dyDescent="0.2">
      <c r="A284" s="76"/>
      <c r="B284" s="76"/>
    </row>
    <row r="285" spans="1:2" ht="15" x14ac:dyDescent="0.2">
      <c r="A285" s="76"/>
      <c r="B285" s="76"/>
    </row>
    <row r="286" spans="1:2" ht="15" x14ac:dyDescent="0.2">
      <c r="A286" s="76"/>
      <c r="B286" s="76"/>
    </row>
    <row r="287" spans="1:2" ht="15" x14ac:dyDescent="0.2">
      <c r="A287" s="76"/>
      <c r="B287" s="76"/>
    </row>
    <row r="288" spans="1:2" ht="15" x14ac:dyDescent="0.2">
      <c r="A288" s="76"/>
      <c r="B288" s="76"/>
    </row>
    <row r="289" spans="1:2" ht="15" x14ac:dyDescent="0.2">
      <c r="A289" s="76"/>
      <c r="B289" s="76"/>
    </row>
    <row r="290" spans="1:2" ht="15" x14ac:dyDescent="0.2">
      <c r="A290" s="76"/>
      <c r="B290" s="76"/>
    </row>
    <row r="291" spans="1:2" ht="15" x14ac:dyDescent="0.2">
      <c r="A291" s="76"/>
      <c r="B291" s="76"/>
    </row>
    <row r="292" spans="1:2" ht="15" x14ac:dyDescent="0.2">
      <c r="A292" s="76"/>
      <c r="B292" s="76"/>
    </row>
    <row r="293" spans="1:2" ht="15" x14ac:dyDescent="0.2">
      <c r="A293" s="185"/>
      <c r="B293" s="185"/>
    </row>
    <row r="294" spans="1:2" ht="15" x14ac:dyDescent="0.2">
      <c r="A294" s="76"/>
      <c r="B294" s="75"/>
    </row>
    <row r="295" spans="1:2" ht="15" x14ac:dyDescent="0.2">
      <c r="A295" s="76"/>
      <c r="B295" s="75"/>
    </row>
    <row r="296" spans="1:2" ht="15" x14ac:dyDescent="0.2">
      <c r="A296" s="76"/>
      <c r="B296" s="76"/>
    </row>
    <row r="297" spans="1:2" ht="15" x14ac:dyDescent="0.2">
      <c r="A297" s="75"/>
      <c r="B297" s="75"/>
    </row>
    <row r="298" spans="1:2" ht="15" x14ac:dyDescent="0.2">
      <c r="A298" s="75"/>
      <c r="B298" s="75"/>
    </row>
    <row r="299" spans="1:2" ht="15" x14ac:dyDescent="0.2">
      <c r="A299" s="75"/>
      <c r="B299" s="75"/>
    </row>
    <row r="300" spans="1:2" ht="15" x14ac:dyDescent="0.2">
      <c r="A300" s="76"/>
      <c r="B300" s="76"/>
    </row>
    <row r="301" spans="1:2" ht="15" x14ac:dyDescent="0.2">
      <c r="A301" s="76"/>
      <c r="B301" s="76"/>
    </row>
    <row r="302" spans="1:2" ht="15" x14ac:dyDescent="0.2">
      <c r="A302" s="185"/>
      <c r="B302" s="185"/>
    </row>
    <row r="303" spans="1:2" ht="15" x14ac:dyDescent="0.2">
      <c r="A303" s="168"/>
      <c r="B303" s="168"/>
    </row>
    <row r="304" spans="1:2" ht="15" x14ac:dyDescent="0.2">
      <c r="A304" s="75"/>
      <c r="B304" s="75"/>
    </row>
    <row r="305" spans="1:2" ht="15" x14ac:dyDescent="0.2">
      <c r="A305" s="75"/>
      <c r="B305" s="75"/>
    </row>
    <row r="306" spans="1:2" ht="15" x14ac:dyDescent="0.2">
      <c r="A306" s="76"/>
      <c r="B306" s="76"/>
    </row>
    <row r="307" spans="1:2" ht="15" x14ac:dyDescent="0.2">
      <c r="A307" s="75"/>
      <c r="B307" s="75"/>
    </row>
    <row r="308" spans="1:2" ht="15" x14ac:dyDescent="0.2">
      <c r="A308" s="76"/>
      <c r="B308" s="76"/>
    </row>
    <row r="309" spans="1:2" ht="15" x14ac:dyDescent="0.2">
      <c r="A309" s="76"/>
      <c r="B309" s="76"/>
    </row>
    <row r="310" spans="1:2" ht="15" x14ac:dyDescent="0.2">
      <c r="A310" s="76"/>
      <c r="B310" s="76"/>
    </row>
    <row r="311" spans="1:2" ht="15" x14ac:dyDescent="0.2">
      <c r="A311" s="76"/>
      <c r="B311" s="76"/>
    </row>
    <row r="312" spans="1:2" ht="15" x14ac:dyDescent="0.2">
      <c r="A312" s="168"/>
      <c r="B312" s="76"/>
    </row>
    <row r="313" spans="1:2" ht="15" x14ac:dyDescent="0.2">
      <c r="A313" s="168"/>
      <c r="B313" s="76"/>
    </row>
    <row r="314" spans="1:2" ht="15" x14ac:dyDescent="0.2">
      <c r="A314" s="187"/>
      <c r="B314" s="187"/>
    </row>
    <row r="315" spans="1:2" ht="15" x14ac:dyDescent="0.2">
      <c r="A315" s="76"/>
      <c r="B315" s="76"/>
    </row>
    <row r="316" spans="1:2" ht="15" x14ac:dyDescent="0.2">
      <c r="A316" s="76"/>
      <c r="B316" s="76"/>
    </row>
    <row r="317" spans="1:2" ht="15" x14ac:dyDescent="0.2">
      <c r="A317" s="76"/>
      <c r="B317" s="76"/>
    </row>
    <row r="318" spans="1:2" ht="15" x14ac:dyDescent="0.2">
      <c r="A318" s="76"/>
      <c r="B318" s="76"/>
    </row>
    <row r="319" spans="1:2" ht="15" x14ac:dyDescent="0.2">
      <c r="A319" s="76"/>
      <c r="B319" s="76"/>
    </row>
    <row r="320" spans="1:2" ht="15" x14ac:dyDescent="0.2">
      <c r="A320" s="185"/>
      <c r="B320" s="185"/>
    </row>
    <row r="321" spans="1:2" ht="15" x14ac:dyDescent="0.2">
      <c r="A321" s="187"/>
      <c r="B321" s="187"/>
    </row>
    <row r="322" spans="1:2" ht="15" x14ac:dyDescent="0.2">
      <c r="A322" s="76"/>
      <c r="B322" s="76"/>
    </row>
    <row r="323" spans="1:2" ht="15" x14ac:dyDescent="0.2">
      <c r="A323" s="76"/>
      <c r="B323" s="76"/>
    </row>
    <row r="324" spans="1:2" ht="15" x14ac:dyDescent="0.2">
      <c r="A324" s="76"/>
      <c r="B324" s="76"/>
    </row>
    <row r="325" spans="1:2" ht="15" x14ac:dyDescent="0.2">
      <c r="A325" s="76"/>
      <c r="B325" s="76"/>
    </row>
    <row r="326" spans="1:2" ht="15" x14ac:dyDescent="0.2">
      <c r="A326" s="76"/>
      <c r="B326" s="76"/>
    </row>
    <row r="327" spans="1:2" ht="15" x14ac:dyDescent="0.2">
      <c r="A327" s="76"/>
      <c r="B327" s="185"/>
    </row>
    <row r="328" spans="1:2" ht="15" x14ac:dyDescent="0.2">
      <c r="A328" s="179"/>
      <c r="B328" s="76"/>
    </row>
    <row r="329" spans="1:2" ht="15" x14ac:dyDescent="0.2">
      <c r="A329" s="76"/>
      <c r="B329" s="76"/>
    </row>
    <row r="330" spans="1:2" ht="15" x14ac:dyDescent="0.2">
      <c r="A330" s="76"/>
      <c r="B330" s="76"/>
    </row>
    <row r="331" spans="1:2" ht="15" x14ac:dyDescent="0.2">
      <c r="A331" s="75"/>
      <c r="B331" s="75"/>
    </row>
    <row r="332" spans="1:2" ht="15" x14ac:dyDescent="0.2">
      <c r="A332" s="75"/>
      <c r="B332" s="75"/>
    </row>
    <row r="333" spans="1:2" ht="15" x14ac:dyDescent="0.2">
      <c r="A333" s="76"/>
      <c r="B333" s="76"/>
    </row>
    <row r="334" spans="1:2" ht="15" x14ac:dyDescent="0.2">
      <c r="A334" s="76"/>
      <c r="B334" s="185"/>
    </row>
    <row r="335" spans="1:2" ht="15" x14ac:dyDescent="0.2">
      <c r="A335" s="179"/>
      <c r="B335" s="187"/>
    </row>
    <row r="336" spans="1:2" ht="15" x14ac:dyDescent="0.2">
      <c r="A336" s="76"/>
      <c r="B336" s="76"/>
    </row>
    <row r="337" spans="1:2" ht="15" x14ac:dyDescent="0.2">
      <c r="A337" s="76"/>
      <c r="B337" s="76"/>
    </row>
    <row r="338" spans="1:2" ht="15" x14ac:dyDescent="0.2">
      <c r="A338" s="76"/>
      <c r="B338" s="76"/>
    </row>
    <row r="339" spans="1:2" ht="15" x14ac:dyDescent="0.2">
      <c r="A339" s="76"/>
      <c r="B339" s="76"/>
    </row>
    <row r="340" spans="1:2" ht="15" x14ac:dyDescent="0.2">
      <c r="A340" s="76"/>
      <c r="B340" s="76"/>
    </row>
    <row r="341" spans="1:2" ht="15" x14ac:dyDescent="0.2">
      <c r="A341" s="76"/>
      <c r="B341" s="76"/>
    </row>
    <row r="342" spans="1:2" ht="15" x14ac:dyDescent="0.2">
      <c r="A342" s="167"/>
      <c r="B342" s="167"/>
    </row>
    <row r="343" spans="1:2" ht="15" x14ac:dyDescent="0.2">
      <c r="A343" s="76"/>
      <c r="B343" s="76"/>
    </row>
    <row r="344" spans="1:2" ht="15" x14ac:dyDescent="0.2">
      <c r="A344" s="76"/>
      <c r="B344" s="76"/>
    </row>
    <row r="345" spans="1:2" ht="15" x14ac:dyDescent="0.2">
      <c r="A345" s="76"/>
      <c r="B345" s="76"/>
    </row>
    <row r="346" spans="1:2" ht="15" x14ac:dyDescent="0.2">
      <c r="A346" s="76"/>
      <c r="B346" s="76"/>
    </row>
    <row r="347" spans="1:2" ht="15" x14ac:dyDescent="0.2">
      <c r="A347" s="185"/>
      <c r="B347" s="185"/>
    </row>
    <row r="348" spans="1:2" ht="15" x14ac:dyDescent="0.2">
      <c r="A348" s="76"/>
      <c r="B348" s="76"/>
    </row>
    <row r="349" spans="1:2" ht="15" x14ac:dyDescent="0.2">
      <c r="A349" s="76"/>
      <c r="B349" s="76"/>
    </row>
    <row r="350" spans="1:2" ht="15" x14ac:dyDescent="0.2">
      <c r="A350" s="76"/>
      <c r="B350" s="76"/>
    </row>
    <row r="351" spans="1:2" ht="15" x14ac:dyDescent="0.2">
      <c r="A351" s="76"/>
      <c r="B351" s="76"/>
    </row>
    <row r="352" spans="1:2" ht="15" x14ac:dyDescent="0.2">
      <c r="A352" s="76"/>
      <c r="B352" s="76"/>
    </row>
    <row r="353" spans="1:2" ht="15" x14ac:dyDescent="0.2">
      <c r="A353" s="76"/>
      <c r="B353" s="76"/>
    </row>
    <row r="354" spans="1:2" ht="15" x14ac:dyDescent="0.2">
      <c r="A354" s="76"/>
      <c r="B354" s="76"/>
    </row>
    <row r="355" spans="1:2" ht="15" x14ac:dyDescent="0.2">
      <c r="A355" s="76"/>
      <c r="B355" s="76"/>
    </row>
    <row r="356" spans="1:2" ht="15" x14ac:dyDescent="0.2">
      <c r="A356" s="76"/>
      <c r="B356" s="76"/>
    </row>
    <row r="357" spans="1:2" ht="15" x14ac:dyDescent="0.2">
      <c r="A357" s="76"/>
      <c r="B357" s="76"/>
    </row>
    <row r="358" spans="1:2" ht="15" x14ac:dyDescent="0.2">
      <c r="A358" s="76"/>
      <c r="B358" s="76"/>
    </row>
    <row r="359" spans="1:2" ht="15" x14ac:dyDescent="0.2">
      <c r="A359" s="76"/>
      <c r="B359" s="76"/>
    </row>
    <row r="360" spans="1:2" ht="15" x14ac:dyDescent="0.2">
      <c r="A360" s="185"/>
      <c r="B360" s="185"/>
    </row>
    <row r="361" spans="1:2" ht="15" x14ac:dyDescent="0.2">
      <c r="A361" s="76"/>
      <c r="B361" s="76"/>
    </row>
    <row r="362" spans="1:2" ht="15" x14ac:dyDescent="0.2">
      <c r="A362" s="76"/>
      <c r="B362" s="76"/>
    </row>
    <row r="363" spans="1:2" ht="15" x14ac:dyDescent="0.2">
      <c r="A363" s="76"/>
      <c r="B363" s="76"/>
    </row>
    <row r="364" spans="1:2" ht="15" x14ac:dyDescent="0.2">
      <c r="A364" s="76"/>
      <c r="B364" s="76"/>
    </row>
    <row r="365" spans="1:2" ht="15" x14ac:dyDescent="0.2">
      <c r="A365" s="76"/>
      <c r="B365" s="76"/>
    </row>
    <row r="366" spans="1:2" ht="15" x14ac:dyDescent="0.2">
      <c r="A366" s="76"/>
      <c r="B366" s="168"/>
    </row>
    <row r="367" spans="1:2" ht="15" x14ac:dyDescent="0.2">
      <c r="A367" s="76"/>
      <c r="B367" s="76"/>
    </row>
    <row r="368" spans="1:2" ht="15" x14ac:dyDescent="0.2">
      <c r="A368" s="179"/>
      <c r="B368" s="76"/>
    </row>
    <row r="369" spans="1:2" ht="15" x14ac:dyDescent="0.2">
      <c r="A369" s="75"/>
      <c r="B369" s="75"/>
    </row>
    <row r="370" spans="1:2" ht="15" x14ac:dyDescent="0.2">
      <c r="A370" s="75"/>
      <c r="B370" s="75"/>
    </row>
    <row r="371" spans="1:2" ht="15" x14ac:dyDescent="0.2">
      <c r="A371" s="76"/>
      <c r="B371" s="76"/>
    </row>
    <row r="372" spans="1:2" ht="15" x14ac:dyDescent="0.2">
      <c r="A372" s="76"/>
      <c r="B372" s="76"/>
    </row>
    <row r="373" spans="1:2" ht="15" x14ac:dyDescent="0.2">
      <c r="A373" s="76"/>
      <c r="B373" s="76"/>
    </row>
    <row r="374" spans="1:2" ht="15" x14ac:dyDescent="0.2">
      <c r="A374" s="76"/>
      <c r="B374" s="76"/>
    </row>
    <row r="375" spans="1:2" ht="15" x14ac:dyDescent="0.2">
      <c r="A375" s="76"/>
      <c r="B375" s="76"/>
    </row>
    <row r="376" spans="1:2" ht="15" x14ac:dyDescent="0.2">
      <c r="A376" s="199"/>
      <c r="B376" s="199"/>
    </row>
    <row r="377" spans="1:2" ht="15" x14ac:dyDescent="0.2">
      <c r="A377" s="76"/>
      <c r="B377" s="76"/>
    </row>
    <row r="378" spans="1:2" ht="15" x14ac:dyDescent="0.2">
      <c r="A378" s="76"/>
      <c r="B378" s="76"/>
    </row>
    <row r="379" spans="1:2" ht="15" x14ac:dyDescent="0.2">
      <c r="A379" s="76"/>
      <c r="B379" s="76"/>
    </row>
    <row r="380" spans="1:2" ht="15" x14ac:dyDescent="0.2">
      <c r="A380" s="76"/>
      <c r="B380" s="76"/>
    </row>
    <row r="381" spans="1:2" ht="15" x14ac:dyDescent="0.2">
      <c r="A381" s="76"/>
      <c r="B381" s="76"/>
    </row>
    <row r="382" spans="1:2" ht="15" x14ac:dyDescent="0.2">
      <c r="A382" s="76"/>
      <c r="B382" s="76"/>
    </row>
    <row r="383" spans="1:2" ht="15" x14ac:dyDescent="0.2">
      <c r="A383" s="76"/>
      <c r="B383" s="76"/>
    </row>
    <row r="384" spans="1:2" ht="15" x14ac:dyDescent="0.2">
      <c r="A384" s="179"/>
      <c r="B384" s="76"/>
    </row>
    <row r="385" spans="1:2" ht="15" x14ac:dyDescent="0.2">
      <c r="A385" s="76"/>
      <c r="B385" s="76"/>
    </row>
    <row r="386" spans="1:2" ht="15" x14ac:dyDescent="0.2">
      <c r="A386" s="76"/>
      <c r="B386" s="76"/>
    </row>
    <row r="387" spans="1:2" ht="15" x14ac:dyDescent="0.2">
      <c r="A387" s="76"/>
      <c r="B387" s="76"/>
    </row>
    <row r="388" spans="1:2" ht="15" x14ac:dyDescent="0.2">
      <c r="A388" s="76"/>
      <c r="B388" s="76"/>
    </row>
    <row r="389" spans="1:2" ht="15" x14ac:dyDescent="0.2">
      <c r="A389" s="76"/>
      <c r="B389" s="76"/>
    </row>
    <row r="390" spans="1:2" ht="15" x14ac:dyDescent="0.2">
      <c r="A390" s="179"/>
      <c r="B390" s="76"/>
    </row>
    <row r="391" spans="1:2" ht="15" x14ac:dyDescent="0.2">
      <c r="A391" s="76"/>
      <c r="B391" s="76"/>
    </row>
    <row r="392" spans="1:2" ht="15" x14ac:dyDescent="0.2">
      <c r="A392" s="76"/>
      <c r="B392" s="76"/>
    </row>
    <row r="393" spans="1:2" ht="15" x14ac:dyDescent="0.2">
      <c r="A393" s="76"/>
      <c r="B393" s="76"/>
    </row>
    <row r="394" spans="1:2" ht="15" x14ac:dyDescent="0.2">
      <c r="A394" s="76"/>
      <c r="B394" s="76"/>
    </row>
    <row r="395" spans="1:2" ht="15" x14ac:dyDescent="0.2">
      <c r="A395" s="76"/>
      <c r="B395" s="76"/>
    </row>
    <row r="396" spans="1:2" ht="15" x14ac:dyDescent="0.2">
      <c r="A396" s="76"/>
      <c r="B396" s="185"/>
    </row>
    <row r="397" spans="1:2" ht="15" x14ac:dyDescent="0.2">
      <c r="A397" s="76"/>
      <c r="B397" s="76"/>
    </row>
    <row r="398" spans="1:2" ht="15" x14ac:dyDescent="0.2">
      <c r="A398" s="179"/>
      <c r="B398" s="76"/>
    </row>
    <row r="399" spans="1:2" ht="15" x14ac:dyDescent="0.2">
      <c r="A399" s="76"/>
      <c r="B399" s="76"/>
    </row>
    <row r="400" spans="1:2" ht="15" x14ac:dyDescent="0.2">
      <c r="A400" s="76"/>
      <c r="B400" s="76"/>
    </row>
    <row r="401" spans="1:2" ht="15" x14ac:dyDescent="0.2">
      <c r="A401" s="76"/>
      <c r="B401" s="76"/>
    </row>
    <row r="402" spans="1:2" ht="15" x14ac:dyDescent="0.2">
      <c r="A402" s="76"/>
      <c r="B402" s="76"/>
    </row>
    <row r="403" spans="1:2" ht="15" x14ac:dyDescent="0.2">
      <c r="A403" s="76"/>
      <c r="B403" s="76"/>
    </row>
    <row r="404" spans="1:2" ht="15" x14ac:dyDescent="0.2">
      <c r="A404" s="76"/>
      <c r="B404" s="76"/>
    </row>
    <row r="405" spans="1:2" ht="15" x14ac:dyDescent="0.2">
      <c r="A405" s="179"/>
      <c r="B405" s="76"/>
    </row>
    <row r="406" spans="1:2" ht="15" x14ac:dyDescent="0.2">
      <c r="A406" s="76"/>
      <c r="B406" s="76"/>
    </row>
    <row r="407" spans="1:2" ht="15" x14ac:dyDescent="0.2">
      <c r="A407" s="76"/>
      <c r="B407" s="76"/>
    </row>
    <row r="408" spans="1:2" ht="15" x14ac:dyDescent="0.2">
      <c r="A408" s="76"/>
      <c r="B408" s="76"/>
    </row>
    <row r="409" spans="1:2" ht="15" x14ac:dyDescent="0.2">
      <c r="A409" s="76"/>
      <c r="B409" s="76"/>
    </row>
    <row r="410" spans="1:2" ht="15" x14ac:dyDescent="0.2">
      <c r="A410" s="76"/>
      <c r="B410" s="76"/>
    </row>
    <row r="411" spans="1:2" ht="15" x14ac:dyDescent="0.2">
      <c r="A411" s="76"/>
      <c r="B411" s="185"/>
    </row>
    <row r="412" spans="1:2" ht="15" x14ac:dyDescent="0.2">
      <c r="A412" s="179"/>
      <c r="B412" s="76"/>
    </row>
    <row r="413" spans="1:2" ht="15" x14ac:dyDescent="0.2">
      <c r="A413" s="75"/>
      <c r="B413" s="75"/>
    </row>
    <row r="414" spans="1:2" ht="15" x14ac:dyDescent="0.2">
      <c r="A414" s="76"/>
      <c r="B414" s="76"/>
    </row>
    <row r="415" spans="1:2" ht="15" x14ac:dyDescent="0.2">
      <c r="A415" s="76"/>
      <c r="B415" s="76"/>
    </row>
    <row r="416" spans="1:2" ht="15" x14ac:dyDescent="0.2">
      <c r="A416" s="76"/>
      <c r="B416" s="76"/>
    </row>
    <row r="417" spans="1:2" ht="15" x14ac:dyDescent="0.2">
      <c r="A417" s="76"/>
      <c r="B417" s="76"/>
    </row>
    <row r="418" spans="1:2" ht="15" x14ac:dyDescent="0.2">
      <c r="A418" s="76"/>
      <c r="B418" s="185"/>
    </row>
    <row r="419" spans="1:2" ht="15" x14ac:dyDescent="0.2">
      <c r="A419" s="179"/>
      <c r="B419" s="76"/>
    </row>
    <row r="420" spans="1:2" ht="15" x14ac:dyDescent="0.2">
      <c r="A420" s="76"/>
      <c r="B420" s="76"/>
    </row>
    <row r="421" spans="1:2" ht="15" x14ac:dyDescent="0.2">
      <c r="A421" s="76"/>
      <c r="B421" s="76"/>
    </row>
    <row r="422" spans="1:2" ht="15" x14ac:dyDescent="0.2">
      <c r="A422" s="76"/>
      <c r="B422" s="76"/>
    </row>
    <row r="423" spans="1:2" ht="15" x14ac:dyDescent="0.2">
      <c r="A423" s="76"/>
      <c r="B423" s="76"/>
    </row>
    <row r="424" spans="1:2" ht="15" x14ac:dyDescent="0.2">
      <c r="A424" s="185"/>
      <c r="B424" s="185"/>
    </row>
    <row r="425" spans="1:2" ht="15" x14ac:dyDescent="0.2">
      <c r="A425" s="76"/>
      <c r="B425" s="76"/>
    </row>
    <row r="426" spans="1:2" ht="15" x14ac:dyDescent="0.2">
      <c r="A426" s="76"/>
      <c r="B426" s="76"/>
    </row>
    <row r="427" spans="1:2" ht="15" x14ac:dyDescent="0.2">
      <c r="A427" s="76"/>
      <c r="B427" s="76"/>
    </row>
    <row r="428" spans="1:2" ht="15" x14ac:dyDescent="0.2">
      <c r="A428" s="205"/>
      <c r="B428" s="205"/>
    </row>
    <row r="429" spans="1:2" ht="15" x14ac:dyDescent="0.2">
      <c r="A429" s="205"/>
      <c r="B429" s="205"/>
    </row>
    <row r="430" spans="1:2" ht="15" x14ac:dyDescent="0.2">
      <c r="A430" s="76"/>
      <c r="B430" s="76"/>
    </row>
    <row r="431" spans="1:2" ht="15" x14ac:dyDescent="0.2">
      <c r="A431" s="179"/>
      <c r="B431" s="179"/>
    </row>
    <row r="432" spans="1:2" ht="15" x14ac:dyDescent="0.2">
      <c r="A432" s="76"/>
      <c r="B432" s="76"/>
    </row>
    <row r="433" spans="1:2" ht="15" x14ac:dyDescent="0.2">
      <c r="A433" s="76"/>
      <c r="B433" s="76"/>
    </row>
    <row r="434" spans="1:2" ht="15" x14ac:dyDescent="0.2">
      <c r="A434" s="76"/>
      <c r="B434" s="76"/>
    </row>
    <row r="435" spans="1:2" ht="15" x14ac:dyDescent="0.2">
      <c r="A435" s="76"/>
      <c r="B435" s="76"/>
    </row>
    <row r="436" spans="1:2" ht="15" x14ac:dyDescent="0.2">
      <c r="A436" s="75"/>
      <c r="B436" s="199"/>
    </row>
    <row r="437" spans="1:2" ht="15" x14ac:dyDescent="0.2">
      <c r="A437" s="179"/>
      <c r="B437" s="76"/>
    </row>
    <row r="438" spans="1:2" ht="15" x14ac:dyDescent="0.2">
      <c r="A438" s="76"/>
      <c r="B438" s="76" t="s">
        <v>27</v>
      </c>
    </row>
    <row r="439" spans="1:2" ht="15" x14ac:dyDescent="0.2">
      <c r="A439" s="76"/>
      <c r="B439" s="76"/>
    </row>
    <row r="440" spans="1:2" ht="15" x14ac:dyDescent="0.2">
      <c r="A440" s="75"/>
      <c r="B440" s="75"/>
    </row>
    <row r="441" spans="1:2" ht="15" x14ac:dyDescent="0.2">
      <c r="A441" s="76"/>
      <c r="B441" s="76"/>
    </row>
    <row r="442" spans="1:2" ht="15" x14ac:dyDescent="0.2">
      <c r="A442" s="75"/>
      <c r="B442" s="75"/>
    </row>
    <row r="443" spans="1:2" ht="15" x14ac:dyDescent="0.2">
      <c r="A443" s="75"/>
      <c r="B443" s="199"/>
    </row>
    <row r="444" spans="1:2" ht="15" x14ac:dyDescent="0.2">
      <c r="A444" s="188"/>
      <c r="B444" s="75"/>
    </row>
    <row r="445" spans="1:2" ht="15" x14ac:dyDescent="0.2">
      <c r="A445" s="76"/>
      <c r="B445" s="76"/>
    </row>
    <row r="446" spans="1:2" ht="15" x14ac:dyDescent="0.2">
      <c r="A446" s="76"/>
      <c r="B446" s="76"/>
    </row>
    <row r="447" spans="1:2" ht="15" x14ac:dyDescent="0.2">
      <c r="A447" s="182"/>
      <c r="B447" s="182"/>
    </row>
    <row r="448" spans="1:2" ht="15" x14ac:dyDescent="0.2">
      <c r="A448" s="76"/>
      <c r="B448" s="76"/>
    </row>
    <row r="449" spans="1:2" ht="15" x14ac:dyDescent="0.2">
      <c r="A449" s="76"/>
      <c r="B449" s="76"/>
    </row>
    <row r="450" spans="1:2" ht="15" x14ac:dyDescent="0.2">
      <c r="A450" s="76"/>
      <c r="B450" s="76"/>
    </row>
    <row r="451" spans="1:2" ht="15" x14ac:dyDescent="0.2">
      <c r="A451" s="76"/>
      <c r="B451" s="185"/>
    </row>
    <row r="452" spans="1:2" ht="15" x14ac:dyDescent="0.2">
      <c r="A452" s="179"/>
      <c r="B452" s="76"/>
    </row>
    <row r="453" spans="1:2" ht="15" x14ac:dyDescent="0.2">
      <c r="A453" s="167"/>
      <c r="B453" s="167"/>
    </row>
    <row r="454" spans="1:2" ht="15" x14ac:dyDescent="0.2">
      <c r="A454" s="76"/>
      <c r="B454" s="76"/>
    </row>
    <row r="455" spans="1:2" ht="15" x14ac:dyDescent="0.2">
      <c r="A455" s="168"/>
      <c r="B455" s="76"/>
    </row>
    <row r="456" spans="1:2" ht="15" x14ac:dyDescent="0.2">
      <c r="A456" s="76"/>
      <c r="B456" s="76"/>
    </row>
    <row r="457" spans="1:2" ht="15" x14ac:dyDescent="0.2">
      <c r="A457" s="76"/>
      <c r="B457" s="76">
        <f>SUM(B455:B456)</f>
        <v>0</v>
      </c>
    </row>
    <row r="458" spans="1:2" ht="15" x14ac:dyDescent="0.2">
      <c r="A458" s="76"/>
      <c r="B458" s="76"/>
    </row>
    <row r="459" spans="1:2" ht="15" x14ac:dyDescent="0.2">
      <c r="A459" s="76"/>
      <c r="B459" s="76"/>
    </row>
    <row r="460" spans="1:2" ht="15" x14ac:dyDescent="0.2">
      <c r="A460" s="76"/>
      <c r="B460" s="76"/>
    </row>
    <row r="461" spans="1:2" ht="15" x14ac:dyDescent="0.2">
      <c r="A461" s="76"/>
      <c r="B461" s="76"/>
    </row>
    <row r="462" spans="1:2" ht="15" x14ac:dyDescent="0.2">
      <c r="A462" s="76"/>
      <c r="B462" s="76"/>
    </row>
    <row r="463" spans="1:2" ht="15" x14ac:dyDescent="0.2">
      <c r="A463" s="76"/>
      <c r="B463" s="76"/>
    </row>
    <row r="464" spans="1:2" ht="15" x14ac:dyDescent="0.2">
      <c r="A464" s="76"/>
      <c r="B464" s="76"/>
    </row>
    <row r="465" spans="1:2" ht="15" x14ac:dyDescent="0.2">
      <c r="A465" s="76"/>
      <c r="B465" s="76"/>
    </row>
    <row r="466" spans="1:2" ht="15" x14ac:dyDescent="0.2">
      <c r="A466" s="76"/>
      <c r="B466" s="76"/>
    </row>
    <row r="467" spans="1:2" ht="15" x14ac:dyDescent="0.2">
      <c r="A467" s="76"/>
      <c r="B467" s="76"/>
    </row>
    <row r="468" spans="1:2" ht="15" x14ac:dyDescent="0.2">
      <c r="A468" s="76"/>
      <c r="B468" s="76"/>
    </row>
    <row r="469" spans="1:2" ht="15" x14ac:dyDescent="0.2">
      <c r="A469" s="76"/>
      <c r="B469" s="76"/>
    </row>
    <row r="470" spans="1:2" ht="15" x14ac:dyDescent="0.2">
      <c r="A470" s="75"/>
      <c r="B470" s="168"/>
    </row>
    <row r="471" spans="1:2" ht="15" x14ac:dyDescent="0.2">
      <c r="A471" s="75"/>
      <c r="B471" s="75"/>
    </row>
    <row r="472" spans="1:2" ht="15" x14ac:dyDescent="0.2">
      <c r="A472" s="168"/>
      <c r="B472" s="168"/>
    </row>
    <row r="473" spans="1:2" ht="15" x14ac:dyDescent="0.2">
      <c r="A473" s="168"/>
      <c r="B473" s="182"/>
    </row>
    <row r="474" spans="1:2" ht="15" x14ac:dyDescent="0.2">
      <c r="A474" s="75"/>
      <c r="B474" s="75"/>
    </row>
    <row r="475" spans="1:2" ht="15" x14ac:dyDescent="0.2">
      <c r="A475" s="76"/>
      <c r="B475" s="76"/>
    </row>
    <row r="476" spans="1:2" ht="15" x14ac:dyDescent="0.2">
      <c r="A476" s="168"/>
      <c r="B476" s="168"/>
    </row>
    <row r="477" spans="1:2" ht="15" x14ac:dyDescent="0.2">
      <c r="A477" s="75"/>
      <c r="B477" s="75"/>
    </row>
    <row r="478" spans="1:2" ht="15" x14ac:dyDescent="0.2">
      <c r="A478" s="76"/>
      <c r="B478" s="76"/>
    </row>
    <row r="479" spans="1:2" ht="15" x14ac:dyDescent="0.2">
      <c r="A479" s="76"/>
      <c r="B479" s="76"/>
    </row>
    <row r="480" spans="1:2" ht="15" x14ac:dyDescent="0.2">
      <c r="A480" s="76"/>
      <c r="B480" s="76"/>
    </row>
    <row r="481" spans="1:2" ht="15" x14ac:dyDescent="0.2">
      <c r="A481" s="76"/>
      <c r="B481" s="76"/>
    </row>
    <row r="482" spans="1:2" ht="15" x14ac:dyDescent="0.2">
      <c r="A482" s="76"/>
      <c r="B482" s="76"/>
    </row>
    <row r="483" spans="1:2" ht="15" x14ac:dyDescent="0.2">
      <c r="A483" s="76"/>
      <c r="B483" s="76"/>
    </row>
    <row r="484" spans="1:2" ht="15" x14ac:dyDescent="0.2">
      <c r="A484" s="76"/>
      <c r="B484" s="76"/>
    </row>
    <row r="485" spans="1:2" ht="15" x14ac:dyDescent="0.2">
      <c r="A485" s="76"/>
      <c r="B485" s="76"/>
    </row>
    <row r="486" spans="1:2" ht="15" x14ac:dyDescent="0.2">
      <c r="A486" s="76"/>
      <c r="B486" s="76"/>
    </row>
    <row r="487" spans="1:2" ht="15" x14ac:dyDescent="0.2">
      <c r="A487" s="76"/>
      <c r="B487" s="76"/>
    </row>
    <row r="488" spans="1:2" ht="15" x14ac:dyDescent="0.2">
      <c r="A488" s="185"/>
      <c r="B488" s="185"/>
    </row>
    <row r="489" spans="1:2" ht="15" x14ac:dyDescent="0.2">
      <c r="A489" s="76"/>
      <c r="B489" s="76"/>
    </row>
    <row r="490" spans="1:2" ht="15" x14ac:dyDescent="0.2">
      <c r="A490" s="76"/>
      <c r="B490" s="76"/>
    </row>
    <row r="491" spans="1:2" ht="15" x14ac:dyDescent="0.2">
      <c r="A491" s="76"/>
      <c r="B491" s="76"/>
    </row>
    <row r="492" spans="1:2" ht="15" x14ac:dyDescent="0.2">
      <c r="A492" s="167"/>
      <c r="B492" s="167"/>
    </row>
    <row r="493" spans="1:2" ht="15" x14ac:dyDescent="0.2">
      <c r="A493" s="167"/>
      <c r="B493" s="167"/>
    </row>
    <row r="494" spans="1:2" ht="15" x14ac:dyDescent="0.2">
      <c r="A494" s="173"/>
      <c r="B494" s="173"/>
    </row>
    <row r="495" spans="1:2" ht="15" x14ac:dyDescent="0.2">
      <c r="A495" s="76"/>
      <c r="B495" s="76"/>
    </row>
    <row r="496" spans="1:2" ht="15" x14ac:dyDescent="0.2">
      <c r="A496" s="76"/>
      <c r="B496" s="76"/>
    </row>
    <row r="497" spans="1:2" ht="15" x14ac:dyDescent="0.2">
      <c r="A497" s="76"/>
      <c r="B497" s="76"/>
    </row>
    <row r="498" spans="1:2" ht="15" x14ac:dyDescent="0.2">
      <c r="A498" s="76"/>
      <c r="B498" s="76"/>
    </row>
    <row r="499" spans="1:2" ht="15" x14ac:dyDescent="0.2">
      <c r="A499" s="76"/>
      <c r="B499" s="76"/>
    </row>
    <row r="500" spans="1:2" ht="15" x14ac:dyDescent="0.2">
      <c r="A500" s="76"/>
      <c r="B500" s="76"/>
    </row>
    <row r="501" spans="1:2" ht="15" x14ac:dyDescent="0.2">
      <c r="A501" s="76"/>
      <c r="B501" s="76"/>
    </row>
    <row r="502" spans="1:2" ht="15" x14ac:dyDescent="0.2">
      <c r="A502" s="185"/>
      <c r="B502" s="185"/>
    </row>
    <row r="503" spans="1:2" ht="15" x14ac:dyDescent="0.2">
      <c r="A503" s="76"/>
      <c r="B503" s="76"/>
    </row>
    <row r="504" spans="1:2" ht="15" x14ac:dyDescent="0.2">
      <c r="A504" s="76"/>
      <c r="B504" s="76"/>
    </row>
    <row r="505" spans="1:2" ht="15" x14ac:dyDescent="0.2">
      <c r="A505" s="182"/>
      <c r="B505" s="182"/>
    </row>
    <row r="506" spans="1:2" ht="15" x14ac:dyDescent="0.2">
      <c r="A506" s="76"/>
      <c r="B506" s="76"/>
    </row>
    <row r="507" spans="1:2" ht="15" x14ac:dyDescent="0.2">
      <c r="A507" s="76"/>
      <c r="B507" s="76"/>
    </row>
    <row r="508" spans="1:2" ht="15" x14ac:dyDescent="0.2">
      <c r="A508" s="76"/>
      <c r="B508" s="76"/>
    </row>
    <row r="509" spans="1:2" ht="15" x14ac:dyDescent="0.2">
      <c r="A509" s="76"/>
      <c r="B509" s="76"/>
    </row>
    <row r="510" spans="1:2" ht="15" x14ac:dyDescent="0.2">
      <c r="A510" s="76"/>
      <c r="B510" s="76"/>
    </row>
    <row r="511" spans="1:2" ht="15" x14ac:dyDescent="0.2">
      <c r="A511" s="76"/>
      <c r="B511" s="76"/>
    </row>
    <row r="512" spans="1:2" ht="15" x14ac:dyDescent="0.2">
      <c r="A512" s="76"/>
      <c r="B512" s="76"/>
    </row>
    <row r="513" spans="1:2" ht="15" x14ac:dyDescent="0.2">
      <c r="A513" s="76"/>
      <c r="B513" s="76"/>
    </row>
    <row r="514" spans="1:2" ht="15" x14ac:dyDescent="0.2">
      <c r="A514" s="188"/>
      <c r="B514" s="305"/>
    </row>
    <row r="515" spans="1:2" ht="15" x14ac:dyDescent="0.2">
      <c r="A515" s="76"/>
      <c r="B515" s="207"/>
    </row>
    <row r="516" spans="1:2" ht="15" x14ac:dyDescent="0.2">
      <c r="A516" s="76"/>
      <c r="B516" s="76"/>
    </row>
    <row r="517" spans="1:2" ht="15" x14ac:dyDescent="0.2">
      <c r="A517" s="76"/>
      <c r="B517" s="76"/>
    </row>
    <row r="518" spans="1:2" ht="15" x14ac:dyDescent="0.2">
      <c r="A518" s="76"/>
      <c r="B518" s="76"/>
    </row>
    <row r="519" spans="1:2" ht="15" x14ac:dyDescent="0.2">
      <c r="A519" s="185"/>
      <c r="B519" s="185"/>
    </row>
    <row r="520" spans="1:2" ht="15" x14ac:dyDescent="0.2">
      <c r="A520" s="189"/>
      <c r="B520" s="189"/>
    </row>
    <row r="521" spans="1:2" ht="15" x14ac:dyDescent="0.2">
      <c r="A521" s="237"/>
      <c r="B521" s="237"/>
    </row>
    <row r="522" spans="1:2" ht="15" x14ac:dyDescent="0.2">
      <c r="A522" s="76"/>
      <c r="B522" s="76"/>
    </row>
    <row r="523" spans="1:2" ht="15" x14ac:dyDescent="0.2">
      <c r="A523" s="76"/>
      <c r="B523" s="76"/>
    </row>
    <row r="524" spans="1:2" ht="15" x14ac:dyDescent="0.2">
      <c r="A524" s="76"/>
      <c r="B524" s="76"/>
    </row>
    <row r="525" spans="1:2" ht="15" x14ac:dyDescent="0.2">
      <c r="A525" s="76"/>
      <c r="B525" s="76"/>
    </row>
    <row r="526" spans="1:2" ht="15" x14ac:dyDescent="0.2">
      <c r="A526" s="76"/>
      <c r="B526" s="76"/>
    </row>
    <row r="527" spans="1:2" ht="15" x14ac:dyDescent="0.2">
      <c r="A527" s="76"/>
      <c r="B527" s="76"/>
    </row>
    <row r="528" spans="1:2" ht="15" x14ac:dyDescent="0.2">
      <c r="A528" s="76"/>
      <c r="B528" s="76"/>
    </row>
    <row r="529" spans="1:2" ht="15" x14ac:dyDescent="0.2">
      <c r="A529" s="76"/>
      <c r="B529" s="76" t="s">
        <v>27</v>
      </c>
    </row>
    <row r="530" spans="1:2" ht="15" x14ac:dyDescent="0.2">
      <c r="A530" s="76"/>
      <c r="B530" s="76"/>
    </row>
    <row r="531" spans="1:2" ht="15" x14ac:dyDescent="0.2">
      <c r="A531" s="76"/>
      <c r="B531" s="76"/>
    </row>
    <row r="532" spans="1:2" ht="15" x14ac:dyDescent="0.2">
      <c r="A532" s="76"/>
      <c r="B532" s="76"/>
    </row>
    <row r="533" spans="1:2" ht="15" x14ac:dyDescent="0.2">
      <c r="A533" s="76"/>
      <c r="B533" s="299"/>
    </row>
    <row r="534" spans="1:2" ht="15" x14ac:dyDescent="0.2">
      <c r="A534" s="185"/>
      <c r="B534" s="185"/>
    </row>
    <row r="535" spans="1:2" ht="15" x14ac:dyDescent="0.2">
      <c r="A535" s="187"/>
      <c r="B535" s="187"/>
    </row>
    <row r="536" spans="1:2" ht="15" x14ac:dyDescent="0.2">
      <c r="A536" s="76"/>
      <c r="B536" s="76"/>
    </row>
    <row r="537" spans="1:2" ht="15" x14ac:dyDescent="0.2">
      <c r="A537" s="76"/>
      <c r="B537" s="76"/>
    </row>
    <row r="538" spans="1:2" ht="15" x14ac:dyDescent="0.2">
      <c r="A538" s="76"/>
      <c r="B538" s="76"/>
    </row>
    <row r="539" spans="1:2" ht="15" x14ac:dyDescent="0.2">
      <c r="A539" s="76"/>
      <c r="B539" s="76"/>
    </row>
    <row r="540" spans="1:2" ht="15" x14ac:dyDescent="0.2">
      <c r="A540" s="76"/>
      <c r="B540" s="76"/>
    </row>
    <row r="541" spans="1:2" ht="15" x14ac:dyDescent="0.2">
      <c r="A541" s="76"/>
      <c r="B541" s="76"/>
    </row>
    <row r="542" spans="1:2" ht="15" x14ac:dyDescent="0.2">
      <c r="A542" s="76"/>
      <c r="B542" s="76"/>
    </row>
    <row r="543" spans="1:2" ht="15" x14ac:dyDescent="0.2">
      <c r="A543" s="76"/>
      <c r="B543" s="76"/>
    </row>
    <row r="544" spans="1:2" ht="15" x14ac:dyDescent="0.2">
      <c r="A544" s="168"/>
      <c r="B544" s="168"/>
    </row>
    <row r="545" spans="1:2" ht="15" x14ac:dyDescent="0.2">
      <c r="A545" s="76"/>
      <c r="B545" s="76"/>
    </row>
    <row r="546" spans="1:2" ht="15" x14ac:dyDescent="0.2">
      <c r="A546" s="76"/>
      <c r="B546" s="76"/>
    </row>
    <row r="547" spans="1:2" ht="15" x14ac:dyDescent="0.2">
      <c r="A547" s="185"/>
      <c r="B547" s="185"/>
    </row>
    <row r="548" spans="1:2" ht="15" x14ac:dyDescent="0.2">
      <c r="A548" s="187"/>
      <c r="B548" s="76"/>
    </row>
    <row r="549" spans="1:2" ht="15" x14ac:dyDescent="0.2">
      <c r="A549" s="76"/>
      <c r="B549" s="76"/>
    </row>
    <row r="550" spans="1:2" ht="15" x14ac:dyDescent="0.2">
      <c r="A550" s="76"/>
      <c r="B550" s="76"/>
    </row>
    <row r="551" spans="1:2" ht="15" x14ac:dyDescent="0.2">
      <c r="A551" s="76"/>
      <c r="B551" s="76"/>
    </row>
    <row r="552" spans="1:2" ht="15" x14ac:dyDescent="0.2">
      <c r="A552" s="76"/>
      <c r="B552" s="76"/>
    </row>
    <row r="553" spans="1:2" ht="15" x14ac:dyDescent="0.2">
      <c r="A553" s="76"/>
      <c r="B553" s="76"/>
    </row>
    <row r="554" spans="1:2" ht="15" x14ac:dyDescent="0.2">
      <c r="A554" s="76"/>
      <c r="B554" s="76"/>
    </row>
    <row r="555" spans="1:2" ht="15" x14ac:dyDescent="0.2">
      <c r="A555" s="76"/>
      <c r="B555" s="76"/>
    </row>
    <row r="556" spans="1:2" ht="15" x14ac:dyDescent="0.2">
      <c r="A556" s="76"/>
      <c r="B556" s="76"/>
    </row>
    <row r="557" spans="1:2" ht="15" x14ac:dyDescent="0.2">
      <c r="A557" s="76"/>
      <c r="B557" s="76"/>
    </row>
    <row r="558" spans="1:2" ht="15" x14ac:dyDescent="0.2">
      <c r="A558" s="185"/>
      <c r="B558" s="185"/>
    </row>
    <row r="559" spans="1:2" ht="15" x14ac:dyDescent="0.2">
      <c r="A559" s="187"/>
      <c r="B559" s="187"/>
    </row>
    <row r="560" spans="1:2" ht="15" x14ac:dyDescent="0.2">
      <c r="A560" s="76"/>
      <c r="B560" s="76"/>
    </row>
    <row r="561" spans="1:2" ht="15" x14ac:dyDescent="0.2">
      <c r="A561" s="205"/>
      <c r="B561" s="205"/>
    </row>
    <row r="562" spans="1:2" ht="15" x14ac:dyDescent="0.2">
      <c r="A562" s="76"/>
      <c r="B562" s="76"/>
    </row>
    <row r="563" spans="1:2" ht="15" x14ac:dyDescent="0.2">
      <c r="A563" s="76"/>
      <c r="B563" s="76"/>
    </row>
    <row r="564" spans="1:2" ht="15" x14ac:dyDescent="0.2">
      <c r="A564" s="76"/>
      <c r="B564" s="76"/>
    </row>
    <row r="565" spans="1:2" ht="15" x14ac:dyDescent="0.2">
      <c r="A565" s="185"/>
      <c r="B565" s="185"/>
    </row>
    <row r="566" spans="1:2" ht="15" x14ac:dyDescent="0.2">
      <c r="A566" s="168"/>
      <c r="B566" s="168"/>
    </row>
    <row r="567" spans="1:2" ht="15" x14ac:dyDescent="0.2">
      <c r="A567" s="76"/>
      <c r="B567" s="76"/>
    </row>
    <row r="568" spans="1:2" ht="15" x14ac:dyDescent="0.2">
      <c r="A568" s="76"/>
      <c r="B568" s="76"/>
    </row>
    <row r="569" spans="1:2" ht="15" x14ac:dyDescent="0.2">
      <c r="A569" s="76"/>
      <c r="B569" s="76"/>
    </row>
    <row r="570" spans="1:2" ht="15" x14ac:dyDescent="0.2">
      <c r="A570" s="76"/>
      <c r="B570" s="76"/>
    </row>
    <row r="571" spans="1:2" ht="15" x14ac:dyDescent="0.2">
      <c r="A571" s="76"/>
      <c r="B571" s="76"/>
    </row>
    <row r="572" spans="1:2" ht="15" x14ac:dyDescent="0.2">
      <c r="A572" s="76"/>
      <c r="B572" s="76"/>
    </row>
    <row r="573" spans="1:2" ht="15" x14ac:dyDescent="0.2">
      <c r="A573" s="76"/>
      <c r="B573" s="76"/>
    </row>
    <row r="574" spans="1:2" ht="15" x14ac:dyDescent="0.2">
      <c r="A574" s="76"/>
      <c r="B574" s="76"/>
    </row>
    <row r="575" spans="1:2" ht="15" x14ac:dyDescent="0.2">
      <c r="A575" s="76"/>
      <c r="B575" s="76"/>
    </row>
    <row r="576" spans="1:2" ht="15" x14ac:dyDescent="0.2">
      <c r="A576" s="76"/>
      <c r="B576" s="76"/>
    </row>
    <row r="577" spans="1:2" ht="15" x14ac:dyDescent="0.2">
      <c r="A577" s="76"/>
      <c r="B577" s="76"/>
    </row>
    <row r="578" spans="1:2" ht="15" x14ac:dyDescent="0.2">
      <c r="A578" s="168"/>
      <c r="B578" s="76"/>
    </row>
    <row r="579" spans="1:2" ht="15" x14ac:dyDescent="0.2">
      <c r="A579" s="168"/>
      <c r="B579" s="76"/>
    </row>
    <row r="580" spans="1:2" ht="15" x14ac:dyDescent="0.2">
      <c r="A580" s="76"/>
      <c r="B580" s="76"/>
    </row>
    <row r="581" spans="1:2" ht="15" x14ac:dyDescent="0.2">
      <c r="A581" s="76"/>
      <c r="B581" s="76"/>
    </row>
    <row r="582" spans="1:2" ht="15" x14ac:dyDescent="0.2">
      <c r="A582" s="76"/>
      <c r="B582" s="76"/>
    </row>
    <row r="583" spans="1:2" ht="15" x14ac:dyDescent="0.2">
      <c r="A583" s="76"/>
      <c r="B583" s="76"/>
    </row>
    <row r="584" spans="1:2" ht="15" x14ac:dyDescent="0.2">
      <c r="A584" s="76"/>
      <c r="B584" s="76"/>
    </row>
    <row r="585" spans="1:2" ht="15" x14ac:dyDescent="0.2">
      <c r="A585" s="185"/>
      <c r="B585" s="185"/>
    </row>
    <row r="586" spans="1:2" ht="15" x14ac:dyDescent="0.2">
      <c r="A586" s="187"/>
      <c r="B586" s="187"/>
    </row>
    <row r="587" spans="1:2" ht="15" x14ac:dyDescent="0.2">
      <c r="A587" s="76"/>
      <c r="B587" s="76"/>
    </row>
    <row r="588" spans="1:2" ht="15" x14ac:dyDescent="0.2">
      <c r="A588" s="76"/>
      <c r="B588" s="76"/>
    </row>
    <row r="589" spans="1:2" ht="15" x14ac:dyDescent="0.2">
      <c r="A589" s="76"/>
      <c r="B589" s="76"/>
    </row>
    <row r="590" spans="1:2" ht="15" x14ac:dyDescent="0.2">
      <c r="A590" s="76"/>
      <c r="B590" s="76"/>
    </row>
    <row r="591" spans="1:2" ht="15" x14ac:dyDescent="0.2">
      <c r="A591" s="76"/>
      <c r="B591" s="76"/>
    </row>
    <row r="592" spans="1:2" ht="15" x14ac:dyDescent="0.2">
      <c r="A592" s="185"/>
      <c r="B592" s="185"/>
    </row>
    <row r="593" spans="1:2" ht="15" x14ac:dyDescent="0.2">
      <c r="A593" s="76"/>
      <c r="B593" s="187"/>
    </row>
    <row r="594" spans="1:2" ht="15" x14ac:dyDescent="0.2">
      <c r="A594" s="76"/>
      <c r="B594" s="76"/>
    </row>
    <row r="595" spans="1:2" ht="15" x14ac:dyDescent="0.2">
      <c r="A595" s="76"/>
      <c r="B595" s="76"/>
    </row>
    <row r="596" spans="1:2" ht="15" x14ac:dyDescent="0.2">
      <c r="A596" s="76"/>
      <c r="B596" s="76"/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>
      <selection activeCell="C104" sqref="C104"/>
    </sheetView>
  </sheetViews>
  <sheetFormatPr defaultRowHeight="12.75" x14ac:dyDescent="0.2"/>
  <cols>
    <col min="1" max="1" width="14.140625" style="307" bestFit="1" customWidth="1"/>
    <col min="2" max="4" width="10" style="307" bestFit="1" customWidth="1"/>
    <col min="5" max="5" width="14" customWidth="1"/>
  </cols>
  <sheetData>
    <row r="1" spans="1:5" x14ac:dyDescent="0.2">
      <c r="A1" s="306" t="s">
        <v>528</v>
      </c>
      <c r="B1" s="306" t="s">
        <v>59</v>
      </c>
      <c r="C1" s="306" t="s">
        <v>82</v>
      </c>
      <c r="D1" s="306" t="s">
        <v>898</v>
      </c>
    </row>
    <row r="2" spans="1:5" x14ac:dyDescent="0.2">
      <c r="A2" s="307">
        <v>2001034030101</v>
      </c>
      <c r="B2" s="308">
        <v>20000</v>
      </c>
      <c r="C2" s="307">
        <v>0</v>
      </c>
      <c r="D2" s="307">
        <v>0</v>
      </c>
    </row>
    <row r="3" spans="1:5" x14ac:dyDescent="0.2">
      <c r="A3" s="307">
        <v>2001084030100</v>
      </c>
      <c r="B3" s="308">
        <v>104000</v>
      </c>
      <c r="C3" s="307">
        <v>0</v>
      </c>
      <c r="D3" s="307">
        <v>0</v>
      </c>
    </row>
    <row r="4" spans="1:5" x14ac:dyDescent="0.2">
      <c r="A4" s="307">
        <v>2001084030131</v>
      </c>
      <c r="B4" s="307">
        <v>100000</v>
      </c>
      <c r="C4" s="307">
        <v>50000</v>
      </c>
    </row>
    <row r="5" spans="1:5" x14ac:dyDescent="0.2">
      <c r="A5" s="307">
        <v>2001084030101</v>
      </c>
      <c r="B5" s="307">
        <v>0</v>
      </c>
      <c r="C5" s="307">
        <v>15000</v>
      </c>
      <c r="D5" s="307">
        <v>18000</v>
      </c>
    </row>
    <row r="6" spans="1:5" x14ac:dyDescent="0.2">
      <c r="A6" s="307">
        <v>2001064030105</v>
      </c>
      <c r="B6" s="307">
        <v>712000</v>
      </c>
      <c r="C6" s="307">
        <v>0</v>
      </c>
      <c r="D6" s="307">
        <v>0</v>
      </c>
    </row>
    <row r="7" spans="1:5" x14ac:dyDescent="0.2">
      <c r="A7" s="307">
        <v>2001094030101</v>
      </c>
      <c r="B7" s="307">
        <v>605000</v>
      </c>
      <c r="C7" s="307">
        <v>593400</v>
      </c>
      <c r="D7" s="307">
        <v>574400</v>
      </c>
    </row>
    <row r="8" spans="1:5" x14ac:dyDescent="0.2">
      <c r="A8" s="307">
        <v>2001094020103</v>
      </c>
      <c r="B8" s="307">
        <v>0</v>
      </c>
      <c r="C8" s="307">
        <v>0</v>
      </c>
      <c r="D8" s="307">
        <v>0</v>
      </c>
      <c r="E8" s="66"/>
    </row>
    <row r="9" spans="1:5" x14ac:dyDescent="0.2">
      <c r="A9" s="307">
        <v>3002014030101</v>
      </c>
      <c r="B9" s="307">
        <v>2800170</v>
      </c>
      <c r="C9" s="307">
        <v>50000</v>
      </c>
      <c r="D9" s="307">
        <v>50000</v>
      </c>
      <c r="E9" s="66"/>
    </row>
    <row r="10" spans="1:5" x14ac:dyDescent="0.2">
      <c r="A10" s="307">
        <v>3002014030101</v>
      </c>
      <c r="B10" s="307">
        <v>1349000</v>
      </c>
      <c r="C10" s="307">
        <v>500000</v>
      </c>
      <c r="D10" s="307">
        <v>300000</v>
      </c>
      <c r="E10" s="66"/>
    </row>
    <row r="11" spans="1:5" x14ac:dyDescent="0.2">
      <c r="A11" s="308">
        <v>3002034030101</v>
      </c>
      <c r="B11" s="307">
        <v>123000</v>
      </c>
      <c r="C11" s="307">
        <v>8400</v>
      </c>
      <c r="D11" s="307">
        <v>27930</v>
      </c>
    </row>
    <row r="12" spans="1:5" x14ac:dyDescent="0.2">
      <c r="A12" s="308">
        <v>3002034020131</v>
      </c>
      <c r="B12" s="307">
        <v>356000</v>
      </c>
      <c r="C12" s="307">
        <v>0</v>
      </c>
      <c r="D12" s="307">
        <v>0</v>
      </c>
    </row>
    <row r="13" spans="1:5" x14ac:dyDescent="0.2">
      <c r="A13" s="307">
        <v>4003014030100</v>
      </c>
      <c r="B13" s="307">
        <v>1198000</v>
      </c>
      <c r="C13" s="307">
        <v>378000</v>
      </c>
      <c r="D13" s="307">
        <v>3150000</v>
      </c>
    </row>
    <row r="14" spans="1:5" x14ac:dyDescent="0.2">
      <c r="A14" s="307">
        <v>4003014030101</v>
      </c>
      <c r="B14" s="307">
        <v>85000</v>
      </c>
      <c r="C14" s="307">
        <v>0</v>
      </c>
      <c r="D14" s="307">
        <v>0</v>
      </c>
    </row>
    <row r="15" spans="1:5" x14ac:dyDescent="0.2">
      <c r="A15" s="307">
        <v>4003015030103</v>
      </c>
      <c r="B15" s="312">
        <v>0</v>
      </c>
      <c r="C15" s="307">
        <v>0</v>
      </c>
      <c r="D15" s="307">
        <v>0</v>
      </c>
    </row>
    <row r="16" spans="1:5" x14ac:dyDescent="0.2">
      <c r="A16" s="307">
        <v>4003014030106</v>
      </c>
      <c r="B16" s="307">
        <v>500000</v>
      </c>
      <c r="C16" s="307">
        <v>100000</v>
      </c>
      <c r="D16" s="307">
        <v>1400000</v>
      </c>
    </row>
    <row r="17" spans="1:5" x14ac:dyDescent="0.2">
      <c r="A17" s="307">
        <v>4003014030122</v>
      </c>
      <c r="B17" s="307">
        <v>1650000</v>
      </c>
      <c r="C17" s="307">
        <v>6760000</v>
      </c>
      <c r="D17" s="307">
        <v>27280000</v>
      </c>
    </row>
    <row r="18" spans="1:5" x14ac:dyDescent="0.2">
      <c r="A18" s="307">
        <v>4005015030101</v>
      </c>
      <c r="B18" s="307">
        <v>8000</v>
      </c>
      <c r="C18" s="307">
        <v>9000</v>
      </c>
      <c r="D18" s="307">
        <v>10000</v>
      </c>
    </row>
    <row r="19" spans="1:5" x14ac:dyDescent="0.2">
      <c r="A19" s="308">
        <v>4005024010100</v>
      </c>
      <c r="B19" s="307">
        <v>442680</v>
      </c>
      <c r="C19" s="307">
        <v>527880</v>
      </c>
      <c r="D19" s="307">
        <v>555460</v>
      </c>
    </row>
    <row r="20" spans="1:5" x14ac:dyDescent="0.2">
      <c r="A20" s="307">
        <v>4005024010102</v>
      </c>
      <c r="B20" s="312">
        <v>5000000</v>
      </c>
      <c r="C20" s="312">
        <v>6200000</v>
      </c>
      <c r="D20" s="307">
        <v>2163000</v>
      </c>
    </row>
    <row r="21" spans="1:5" x14ac:dyDescent="0.2">
      <c r="A21" s="307">
        <v>4005024010131</v>
      </c>
      <c r="B21" s="307">
        <v>200000</v>
      </c>
      <c r="C21" s="307">
        <v>210000</v>
      </c>
      <c r="D21" s="307">
        <v>9197820</v>
      </c>
    </row>
    <row r="22" spans="1:5" x14ac:dyDescent="0.2">
      <c r="A22" s="307">
        <v>4005024020102</v>
      </c>
      <c r="B22" s="307">
        <v>0</v>
      </c>
      <c r="C22" s="307">
        <v>0</v>
      </c>
      <c r="D22" s="307">
        <v>0</v>
      </c>
    </row>
    <row r="23" spans="1:5" x14ac:dyDescent="0.2">
      <c r="A23" s="307">
        <v>4005024030100</v>
      </c>
      <c r="B23" s="312">
        <v>942500</v>
      </c>
      <c r="C23" s="312">
        <v>1211000</v>
      </c>
      <c r="D23" s="307">
        <v>1300000</v>
      </c>
    </row>
    <row r="24" spans="1:5" x14ac:dyDescent="0.2">
      <c r="A24" s="310">
        <v>4005024030102</v>
      </c>
      <c r="B24" s="307">
        <v>300000</v>
      </c>
      <c r="C24" s="307">
        <v>300000</v>
      </c>
      <c r="D24" s="307">
        <v>300000</v>
      </c>
    </row>
    <row r="25" spans="1:5" x14ac:dyDescent="0.2">
      <c r="A25" s="307">
        <v>4005024020105</v>
      </c>
      <c r="B25" s="313">
        <v>0</v>
      </c>
      <c r="C25" s="313">
        <v>0</v>
      </c>
      <c r="D25" s="307">
        <v>0</v>
      </c>
    </row>
    <row r="26" spans="1:5" x14ac:dyDescent="0.2">
      <c r="A26" s="310">
        <v>4005024030131</v>
      </c>
      <c r="B26" s="307">
        <v>1000000</v>
      </c>
      <c r="C26" s="307">
        <v>1000000</v>
      </c>
      <c r="D26" s="307">
        <v>1000000</v>
      </c>
    </row>
    <row r="27" spans="1:5" x14ac:dyDescent="0.2">
      <c r="A27" s="307">
        <v>4005024030101</v>
      </c>
      <c r="B27" s="307">
        <v>152000</v>
      </c>
      <c r="C27" s="307">
        <v>152000</v>
      </c>
      <c r="D27" s="307">
        <v>167000</v>
      </c>
    </row>
    <row r="28" spans="1:5" x14ac:dyDescent="0.2">
      <c r="A28" s="307">
        <v>4005024030105</v>
      </c>
      <c r="B28" s="307">
        <v>300000</v>
      </c>
      <c r="C28" s="307">
        <v>300000</v>
      </c>
      <c r="D28" s="307">
        <v>0</v>
      </c>
    </row>
    <row r="29" spans="1:5" x14ac:dyDescent="0.2">
      <c r="A29" s="310">
        <v>4005034030101</v>
      </c>
      <c r="B29" s="307">
        <v>500000</v>
      </c>
      <c r="C29" s="307">
        <v>0</v>
      </c>
      <c r="D29" s="307">
        <v>0</v>
      </c>
      <c r="E29" s="309" t="s">
        <v>1344</v>
      </c>
    </row>
    <row r="30" spans="1:5" x14ac:dyDescent="0.2">
      <c r="A30" s="308">
        <v>4005054030131</v>
      </c>
      <c r="B30" s="307">
        <v>1000000</v>
      </c>
      <c r="C30" s="307">
        <v>0</v>
      </c>
      <c r="D30" s="307">
        <v>0</v>
      </c>
      <c r="E30" s="309"/>
    </row>
    <row r="31" spans="1:5" x14ac:dyDescent="0.2">
      <c r="A31" s="307">
        <v>4005054020103</v>
      </c>
      <c r="B31" s="307">
        <v>0</v>
      </c>
      <c r="C31" s="307">
        <v>0</v>
      </c>
      <c r="D31" s="307">
        <v>0</v>
      </c>
    </row>
    <row r="32" spans="1:5" x14ac:dyDescent="0.2">
      <c r="A32" s="307">
        <v>4005054030103</v>
      </c>
      <c r="B32" s="307">
        <v>60000</v>
      </c>
      <c r="C32" s="307">
        <v>0</v>
      </c>
      <c r="D32" s="307">
        <v>0</v>
      </c>
    </row>
    <row r="33" spans="1:4" x14ac:dyDescent="0.2">
      <c r="A33" s="307">
        <v>4005054030130</v>
      </c>
      <c r="B33" s="307">
        <v>300000</v>
      </c>
      <c r="C33" s="307">
        <v>100000</v>
      </c>
      <c r="D33" s="307">
        <v>100000</v>
      </c>
    </row>
    <row r="34" spans="1:4" x14ac:dyDescent="0.2">
      <c r="A34" s="307">
        <v>4005054030100</v>
      </c>
      <c r="B34" s="307">
        <v>138000</v>
      </c>
      <c r="C34" s="307">
        <v>114000</v>
      </c>
      <c r="D34" s="307">
        <v>120000</v>
      </c>
    </row>
    <row r="35" spans="1:4" x14ac:dyDescent="0.2">
      <c r="A35" s="307">
        <v>4011014030100</v>
      </c>
      <c r="B35" s="307">
        <v>1190000</v>
      </c>
      <c r="C35" s="307">
        <v>70000</v>
      </c>
      <c r="D35" s="307">
        <v>69000</v>
      </c>
    </row>
    <row r="36" spans="1:4" x14ac:dyDescent="0.2">
      <c r="A36" s="307">
        <v>4011014030105</v>
      </c>
      <c r="B36" s="307">
        <v>100000</v>
      </c>
      <c r="C36" s="307">
        <v>100000</v>
      </c>
      <c r="D36" s="307">
        <v>0</v>
      </c>
    </row>
    <row r="37" spans="1:4" x14ac:dyDescent="0.2">
      <c r="A37" s="307">
        <v>4011014010106</v>
      </c>
      <c r="B37" s="307">
        <v>240000</v>
      </c>
      <c r="C37" s="307">
        <v>0</v>
      </c>
      <c r="D37" s="307">
        <v>0</v>
      </c>
    </row>
    <row r="38" spans="1:4" x14ac:dyDescent="0.2">
      <c r="A38" s="307">
        <v>4012014030100</v>
      </c>
      <c r="B38" s="307">
        <v>142500</v>
      </c>
      <c r="C38" s="307">
        <v>161000</v>
      </c>
      <c r="D38" s="307">
        <v>315000</v>
      </c>
    </row>
    <row r="39" spans="1:4" x14ac:dyDescent="0.2">
      <c r="A39" s="307">
        <v>4012014030106</v>
      </c>
      <c r="B39" s="307">
        <v>76000</v>
      </c>
      <c r="C39" s="307">
        <v>0</v>
      </c>
      <c r="D39" s="307">
        <v>0</v>
      </c>
    </row>
    <row r="40" spans="1:4" x14ac:dyDescent="0.2">
      <c r="A40" s="307">
        <v>4012014030105</v>
      </c>
      <c r="B40" s="307">
        <v>150000</v>
      </c>
      <c r="C40" s="307">
        <v>0</v>
      </c>
      <c r="D40" s="307">
        <v>0</v>
      </c>
    </row>
    <row r="41" spans="1:4" x14ac:dyDescent="0.2">
      <c r="A41" s="307">
        <v>4012024030106</v>
      </c>
      <c r="B41" s="307">
        <v>50000</v>
      </c>
      <c r="C41" s="307">
        <v>50000</v>
      </c>
      <c r="D41" s="307">
        <v>0</v>
      </c>
    </row>
    <row r="42" spans="1:4" x14ac:dyDescent="0.2">
      <c r="A42" s="307">
        <v>4012024030104</v>
      </c>
      <c r="B42" s="307">
        <v>200000</v>
      </c>
      <c r="C42" s="307">
        <v>50000</v>
      </c>
      <c r="D42" s="307">
        <v>100000</v>
      </c>
    </row>
    <row r="43" spans="1:4" x14ac:dyDescent="0.2">
      <c r="A43" s="307">
        <v>4013014030100</v>
      </c>
      <c r="B43" s="307">
        <v>258000</v>
      </c>
      <c r="C43" s="307">
        <v>100000</v>
      </c>
      <c r="D43" s="307">
        <v>95000</v>
      </c>
    </row>
    <row r="44" spans="1:4" x14ac:dyDescent="0.2">
      <c r="A44" s="307">
        <v>4013034030101</v>
      </c>
      <c r="B44" s="307">
        <v>19500</v>
      </c>
      <c r="C44" s="307">
        <v>9750</v>
      </c>
      <c r="D44" s="307">
        <v>9750</v>
      </c>
    </row>
    <row r="45" spans="1:4" x14ac:dyDescent="0.2">
      <c r="A45" s="307">
        <v>4013044030101</v>
      </c>
      <c r="B45" s="307">
        <v>19500</v>
      </c>
      <c r="C45" s="307">
        <v>9750</v>
      </c>
      <c r="D45" s="307">
        <v>9750</v>
      </c>
    </row>
    <row r="46" spans="1:4" x14ac:dyDescent="0.2">
      <c r="A46" s="307">
        <v>4013054030101</v>
      </c>
      <c r="B46" s="307">
        <v>19500</v>
      </c>
      <c r="C46" s="307">
        <v>9750</v>
      </c>
      <c r="D46" s="307">
        <v>9750</v>
      </c>
    </row>
    <row r="47" spans="1:4" x14ac:dyDescent="0.2">
      <c r="A47" s="307">
        <v>4014014030100</v>
      </c>
      <c r="B47" s="307">
        <v>0</v>
      </c>
      <c r="C47" s="307">
        <v>6000</v>
      </c>
      <c r="D47" s="307">
        <v>67000</v>
      </c>
    </row>
    <row r="48" spans="1:4" ht="13.5" customHeight="1" x14ac:dyDescent="0.2">
      <c r="A48" s="307">
        <v>4014014030101</v>
      </c>
      <c r="B48" s="307">
        <v>19500</v>
      </c>
      <c r="C48" s="307">
        <v>14750</v>
      </c>
      <c r="D48" s="307">
        <v>9750</v>
      </c>
    </row>
    <row r="49" spans="1:4" x14ac:dyDescent="0.2">
      <c r="A49" s="307">
        <v>4014024010131</v>
      </c>
      <c r="B49" s="307">
        <v>0</v>
      </c>
      <c r="C49" s="307">
        <v>0</v>
      </c>
      <c r="D49" s="307">
        <v>10558920</v>
      </c>
    </row>
    <row r="50" spans="1:4" x14ac:dyDescent="0.2">
      <c r="A50" s="307">
        <v>4014024030100</v>
      </c>
      <c r="B50" s="307">
        <v>13000</v>
      </c>
      <c r="C50" s="307">
        <v>46500</v>
      </c>
      <c r="D50" s="307">
        <v>16500</v>
      </c>
    </row>
    <row r="51" spans="1:4" x14ac:dyDescent="0.2">
      <c r="A51" s="307">
        <v>4014024030101</v>
      </c>
      <c r="B51" s="307">
        <v>22500</v>
      </c>
      <c r="C51" s="307">
        <v>15000</v>
      </c>
      <c r="D51" s="307">
        <v>12000</v>
      </c>
    </row>
    <row r="52" spans="1:4" x14ac:dyDescent="0.2">
      <c r="A52" s="307">
        <v>4015014030100</v>
      </c>
      <c r="B52" s="307">
        <v>24000</v>
      </c>
      <c r="C52" s="307">
        <v>0</v>
      </c>
      <c r="D52" s="307">
        <v>0</v>
      </c>
    </row>
    <row r="53" spans="1:4" x14ac:dyDescent="0.2">
      <c r="A53" s="307">
        <v>4015014030101</v>
      </c>
      <c r="B53" s="307">
        <v>0</v>
      </c>
      <c r="C53" s="307">
        <v>0</v>
      </c>
      <c r="D53" s="307">
        <v>10000</v>
      </c>
    </row>
    <row r="54" spans="1:4" x14ac:dyDescent="0.2">
      <c r="A54" s="307">
        <v>4015024030105</v>
      </c>
      <c r="B54" s="307">
        <v>8000</v>
      </c>
      <c r="C54" s="307">
        <v>0</v>
      </c>
      <c r="D54" s="307">
        <v>0</v>
      </c>
    </row>
    <row r="55" spans="1:4" x14ac:dyDescent="0.2">
      <c r="A55" s="307">
        <v>4015024030100</v>
      </c>
      <c r="B55" s="307">
        <v>24000</v>
      </c>
      <c r="C55" s="307">
        <v>12000</v>
      </c>
      <c r="D55" s="307">
        <v>0</v>
      </c>
    </row>
    <row r="56" spans="1:4" x14ac:dyDescent="0.2">
      <c r="A56" s="307">
        <v>4015024030101</v>
      </c>
      <c r="B56" s="307">
        <v>0</v>
      </c>
      <c r="C56" s="307">
        <v>0</v>
      </c>
      <c r="D56" s="307">
        <v>4800</v>
      </c>
    </row>
    <row r="57" spans="1:4" x14ac:dyDescent="0.2">
      <c r="A57" s="307">
        <v>4016034010105</v>
      </c>
      <c r="B57" s="307">
        <v>625370</v>
      </c>
      <c r="C57" s="307">
        <v>0</v>
      </c>
      <c r="D57" s="307">
        <v>0</v>
      </c>
    </row>
    <row r="58" spans="1:4" x14ac:dyDescent="0.2">
      <c r="A58" s="307">
        <v>4016034030100</v>
      </c>
      <c r="B58" s="307">
        <v>50000</v>
      </c>
      <c r="C58" s="307">
        <v>0</v>
      </c>
      <c r="D58" s="307">
        <v>0</v>
      </c>
    </row>
    <row r="59" spans="1:4" x14ac:dyDescent="0.2">
      <c r="A59" s="308">
        <v>4017014010101</v>
      </c>
      <c r="B59" s="307">
        <v>88030</v>
      </c>
      <c r="C59" s="307">
        <v>0</v>
      </c>
      <c r="D59" s="307">
        <v>0</v>
      </c>
    </row>
    <row r="60" spans="1:4" x14ac:dyDescent="0.2">
      <c r="A60" s="308">
        <v>4017024010101</v>
      </c>
      <c r="B60" s="307">
        <v>4230</v>
      </c>
      <c r="C60" s="307">
        <v>1870</v>
      </c>
      <c r="D60" s="307">
        <v>0</v>
      </c>
    </row>
    <row r="61" spans="1:4" x14ac:dyDescent="0.2">
      <c r="A61" s="310">
        <v>4017034010101</v>
      </c>
      <c r="B61" s="307">
        <v>890</v>
      </c>
      <c r="C61" s="307">
        <v>2810</v>
      </c>
      <c r="D61" s="307">
        <v>0</v>
      </c>
    </row>
    <row r="62" spans="1:4" x14ac:dyDescent="0.2">
      <c r="A62" s="310">
        <v>4017044010101</v>
      </c>
      <c r="B62" s="307">
        <v>890</v>
      </c>
      <c r="C62" s="307">
        <v>0</v>
      </c>
      <c r="D62" s="307">
        <v>0</v>
      </c>
    </row>
    <row r="63" spans="1:4" x14ac:dyDescent="0.2">
      <c r="A63" s="310">
        <v>4017054010101</v>
      </c>
      <c r="B63" s="307">
        <v>30000</v>
      </c>
      <c r="C63" s="307">
        <v>6340</v>
      </c>
      <c r="D63" s="307">
        <v>0</v>
      </c>
    </row>
    <row r="64" spans="1:4" x14ac:dyDescent="0.2">
      <c r="A64" s="308">
        <v>5003014030132</v>
      </c>
      <c r="B64" s="307">
        <v>1500000</v>
      </c>
      <c r="C64" s="307">
        <v>0</v>
      </c>
      <c r="D64" s="307">
        <v>0</v>
      </c>
    </row>
    <row r="65" spans="1:5" x14ac:dyDescent="0.2">
      <c r="A65" s="307">
        <v>5002024010113</v>
      </c>
      <c r="B65" s="307">
        <v>2000000</v>
      </c>
      <c r="C65" s="307">
        <v>5000000</v>
      </c>
      <c r="D65" s="307">
        <v>13000000</v>
      </c>
    </row>
    <row r="66" spans="1:5" x14ac:dyDescent="0.2">
      <c r="A66" s="307">
        <v>5002024010128</v>
      </c>
      <c r="B66" s="307">
        <v>250000</v>
      </c>
      <c r="C66" s="307">
        <v>0</v>
      </c>
      <c r="D66" s="307">
        <v>0</v>
      </c>
    </row>
    <row r="67" spans="1:5" x14ac:dyDescent="0.2">
      <c r="A67" s="307">
        <v>5002024020113</v>
      </c>
      <c r="B67" s="312">
        <v>11500000</v>
      </c>
      <c r="C67" s="307">
        <v>0</v>
      </c>
      <c r="D67" s="307">
        <v>0</v>
      </c>
    </row>
    <row r="68" spans="1:5" x14ac:dyDescent="0.2">
      <c r="A68" s="307">
        <v>5002025020103</v>
      </c>
      <c r="B68" s="307">
        <v>0</v>
      </c>
      <c r="C68" s="307">
        <v>0</v>
      </c>
      <c r="D68" s="307">
        <v>0</v>
      </c>
    </row>
    <row r="69" spans="1:5" x14ac:dyDescent="0.2">
      <c r="A69" s="307">
        <v>5002024030113</v>
      </c>
      <c r="B69" s="307">
        <v>4530000</v>
      </c>
      <c r="C69" s="307">
        <v>8511500</v>
      </c>
      <c r="D69" s="307">
        <v>10612000</v>
      </c>
    </row>
    <row r="70" spans="1:5" x14ac:dyDescent="0.2">
      <c r="A70" s="307">
        <v>5002024030100</v>
      </c>
      <c r="B70" s="307">
        <v>2009100</v>
      </c>
      <c r="C70" s="307">
        <v>970000</v>
      </c>
      <c r="D70" s="307">
        <v>1050000</v>
      </c>
    </row>
    <row r="71" spans="1:5" x14ac:dyDescent="0.2">
      <c r="A71" s="307">
        <v>5002024030104</v>
      </c>
      <c r="B71" s="307">
        <v>0</v>
      </c>
      <c r="C71" s="307">
        <v>0</v>
      </c>
      <c r="D71" s="307">
        <v>0</v>
      </c>
      <c r="E71" s="311"/>
    </row>
    <row r="72" spans="1:5" x14ac:dyDescent="0.2">
      <c r="A72" s="307">
        <v>5002024030131</v>
      </c>
      <c r="B72" s="307">
        <v>320000</v>
      </c>
      <c r="C72" s="307">
        <v>200000</v>
      </c>
      <c r="D72" s="307">
        <v>0</v>
      </c>
      <c r="E72" s="311"/>
    </row>
    <row r="73" spans="1:5" x14ac:dyDescent="0.2">
      <c r="A73" s="307">
        <v>5002034020103</v>
      </c>
      <c r="B73" s="312">
        <v>8000000</v>
      </c>
      <c r="E73" s="311"/>
    </row>
    <row r="74" spans="1:5" x14ac:dyDescent="0.2">
      <c r="A74" s="308">
        <v>5003014010005</v>
      </c>
      <c r="B74" s="307">
        <v>500000</v>
      </c>
      <c r="C74" s="307">
        <v>0</v>
      </c>
      <c r="D74" s="307">
        <v>0</v>
      </c>
      <c r="E74" s="164"/>
    </row>
    <row r="75" spans="1:5" x14ac:dyDescent="0.2">
      <c r="A75" s="308">
        <v>5003014030100</v>
      </c>
      <c r="B75" s="307">
        <v>180000</v>
      </c>
      <c r="C75" s="307">
        <v>0</v>
      </c>
      <c r="D75" s="307">
        <v>0</v>
      </c>
    </row>
    <row r="76" spans="1:5" x14ac:dyDescent="0.2">
      <c r="A76" s="308">
        <v>5003014030132</v>
      </c>
      <c r="B76" s="307">
        <v>1500000</v>
      </c>
      <c r="C76" s="307">
        <v>0</v>
      </c>
      <c r="D76" s="307">
        <v>0</v>
      </c>
    </row>
    <row r="77" spans="1:5" x14ac:dyDescent="0.2">
      <c r="A77" s="308">
        <v>5003024010119</v>
      </c>
      <c r="B77" s="307">
        <v>6000000</v>
      </c>
      <c r="C77" s="307">
        <v>0</v>
      </c>
      <c r="D77" s="307">
        <v>0</v>
      </c>
    </row>
    <row r="78" spans="1:5" x14ac:dyDescent="0.2">
      <c r="A78" s="308">
        <v>5003024010123</v>
      </c>
      <c r="B78" s="307">
        <v>6020000</v>
      </c>
      <c r="C78" s="307">
        <v>1320000</v>
      </c>
      <c r="D78" s="307">
        <v>0</v>
      </c>
    </row>
    <row r="79" spans="1:5" x14ac:dyDescent="0.2">
      <c r="A79" s="308">
        <v>5003024020124</v>
      </c>
      <c r="B79" s="312">
        <v>11000000</v>
      </c>
      <c r="C79" s="307">
        <v>0</v>
      </c>
      <c r="D79" s="307">
        <v>0</v>
      </c>
      <c r="E79" s="164"/>
    </row>
    <row r="80" spans="1:5" x14ac:dyDescent="0.2">
      <c r="A80" s="307">
        <v>5003024030100</v>
      </c>
      <c r="B80" s="307">
        <v>22000</v>
      </c>
      <c r="C80" s="307">
        <v>0</v>
      </c>
      <c r="D80" s="307">
        <v>0</v>
      </c>
    </row>
    <row r="81" spans="1:4" x14ac:dyDescent="0.2">
      <c r="A81" s="307">
        <v>5003024030123</v>
      </c>
      <c r="B81" s="307">
        <v>1400000</v>
      </c>
      <c r="C81" s="307">
        <v>500000</v>
      </c>
      <c r="D81" s="307">
        <v>1000000</v>
      </c>
    </row>
    <row r="82" spans="1:4" x14ac:dyDescent="0.2">
      <c r="A82" s="307">
        <v>5003025030101</v>
      </c>
      <c r="B82" s="307">
        <v>7700</v>
      </c>
      <c r="C82" s="307">
        <v>0</v>
      </c>
      <c r="D82" s="307">
        <v>0</v>
      </c>
    </row>
    <row r="83" spans="1:4" x14ac:dyDescent="0.2">
      <c r="A83" s="307">
        <v>5003024030127</v>
      </c>
      <c r="B83" s="307">
        <v>3500000</v>
      </c>
      <c r="C83" s="307">
        <v>0</v>
      </c>
      <c r="D83" s="307">
        <v>0</v>
      </c>
    </row>
    <row r="84" spans="1:4" x14ac:dyDescent="0.2">
      <c r="A84" s="307">
        <v>5003044010117</v>
      </c>
      <c r="B84" s="307">
        <v>6810000</v>
      </c>
      <c r="C84" s="307">
        <v>27102140</v>
      </c>
      <c r="D84" s="307">
        <v>26087860</v>
      </c>
    </row>
    <row r="85" spans="1:4" x14ac:dyDescent="0.2">
      <c r="A85" s="307">
        <v>5003044030100</v>
      </c>
      <c r="B85" s="307">
        <v>1363000</v>
      </c>
      <c r="C85" s="307">
        <v>125000</v>
      </c>
      <c r="D85" s="307">
        <v>0</v>
      </c>
    </row>
    <row r="86" spans="1:4" x14ac:dyDescent="0.2">
      <c r="A86" s="307">
        <v>5003044020117</v>
      </c>
      <c r="B86" s="312">
        <v>5000000</v>
      </c>
      <c r="C86" s="307">
        <v>0</v>
      </c>
      <c r="D86" s="307">
        <v>0</v>
      </c>
    </row>
    <row r="87" spans="1:4" x14ac:dyDescent="0.2">
      <c r="A87" s="307">
        <v>5003044030117</v>
      </c>
      <c r="B87" s="307">
        <v>1500000</v>
      </c>
      <c r="C87" s="307">
        <v>1000000</v>
      </c>
      <c r="D87" s="307">
        <v>0</v>
      </c>
    </row>
    <row r="88" spans="1:4" x14ac:dyDescent="0.2">
      <c r="A88" s="307">
        <v>5003054010115</v>
      </c>
      <c r="B88" s="307">
        <v>37195530</v>
      </c>
      <c r="C88" s="307">
        <v>16444460</v>
      </c>
      <c r="D88" s="307">
        <v>1850000</v>
      </c>
    </row>
    <row r="89" spans="1:4" x14ac:dyDescent="0.2">
      <c r="A89" s="307">
        <v>5003054020115</v>
      </c>
      <c r="B89" s="312">
        <v>11500000</v>
      </c>
      <c r="C89" s="307">
        <v>0</v>
      </c>
      <c r="D89" s="307">
        <v>0</v>
      </c>
    </row>
    <row r="90" spans="1:4" x14ac:dyDescent="0.2">
      <c r="A90" s="307">
        <v>5003054030100</v>
      </c>
      <c r="B90" s="307">
        <v>268200</v>
      </c>
      <c r="C90" s="307">
        <v>0</v>
      </c>
      <c r="D90" s="307">
        <v>0</v>
      </c>
    </row>
    <row r="91" spans="1:4" x14ac:dyDescent="0.2">
      <c r="A91" s="307">
        <v>5003054030115</v>
      </c>
      <c r="B91" s="307">
        <v>0</v>
      </c>
      <c r="C91" s="307">
        <v>5400000</v>
      </c>
      <c r="D91" s="307">
        <v>3400000</v>
      </c>
    </row>
    <row r="92" spans="1:4" x14ac:dyDescent="0.2">
      <c r="A92" s="307">
        <v>6002014030101</v>
      </c>
      <c r="B92" s="307">
        <v>28000</v>
      </c>
      <c r="C92" s="307">
        <v>6000</v>
      </c>
      <c r="D92" s="307">
        <v>4000</v>
      </c>
    </row>
    <row r="93" spans="1:4" x14ac:dyDescent="0.2">
      <c r="A93" s="307">
        <v>6002014030106</v>
      </c>
      <c r="B93" s="307">
        <v>500000</v>
      </c>
      <c r="C93" s="307">
        <v>1200000</v>
      </c>
      <c r="D93" s="307">
        <v>550000</v>
      </c>
    </row>
    <row r="94" spans="1:4" x14ac:dyDescent="0.2">
      <c r="A94" s="307">
        <v>7002024010108</v>
      </c>
      <c r="B94" s="307">
        <v>129000000</v>
      </c>
      <c r="C94" s="307">
        <v>25000000</v>
      </c>
      <c r="D94" s="307">
        <v>5000000</v>
      </c>
    </row>
    <row r="95" spans="1:4" x14ac:dyDescent="0.2">
      <c r="A95" s="307">
        <v>7002024030107</v>
      </c>
      <c r="B95" s="307">
        <v>0</v>
      </c>
      <c r="C95" s="307">
        <v>0</v>
      </c>
      <c r="D95" s="307">
        <v>1000000</v>
      </c>
    </row>
    <row r="96" spans="1:4" x14ac:dyDescent="0.2">
      <c r="A96" s="307">
        <v>7003014030101</v>
      </c>
      <c r="B96" s="307">
        <v>3000</v>
      </c>
      <c r="C96" s="307">
        <v>0</v>
      </c>
      <c r="D96" s="307">
        <v>0</v>
      </c>
    </row>
    <row r="97" spans="1:4" x14ac:dyDescent="0.2">
      <c r="A97" s="307">
        <v>7004014010129</v>
      </c>
      <c r="B97" s="307">
        <v>0</v>
      </c>
      <c r="C97" s="307">
        <v>0</v>
      </c>
      <c r="D97" s="307">
        <v>1500000</v>
      </c>
    </row>
    <row r="98" spans="1:4" x14ac:dyDescent="0.2">
      <c r="A98" s="307">
        <v>7004014030129</v>
      </c>
      <c r="B98" s="307">
        <v>1500000</v>
      </c>
      <c r="C98" s="307">
        <v>0</v>
      </c>
      <c r="D98" s="307">
        <v>0</v>
      </c>
    </row>
    <row r="100" spans="1:4" x14ac:dyDescent="0.2">
      <c r="A100" s="308" t="s">
        <v>530</v>
      </c>
      <c r="B100" s="307">
        <f>SUM(B1:B98)</f>
        <v>278227290</v>
      </c>
      <c r="C100" s="307">
        <f>SUM(C1:C98)</f>
        <v>112023300</v>
      </c>
      <c r="D100" s="307">
        <f>SUM(D1:D98)</f>
        <v>124054690</v>
      </c>
    </row>
    <row r="103" spans="1:4" x14ac:dyDescent="0.2">
      <c r="B103" s="307">
        <v>278227290</v>
      </c>
      <c r="C103" s="307">
        <v>112023300</v>
      </c>
      <c r="D103" s="307">
        <v>124054690</v>
      </c>
    </row>
    <row r="105" spans="1:4" x14ac:dyDescent="0.2">
      <c r="B105" s="307">
        <f>B100-B103</f>
        <v>0</v>
      </c>
      <c r="C105" s="307">
        <f>C100-C103</f>
        <v>0</v>
      </c>
      <c r="D105" s="307">
        <f>D100-D103</f>
        <v>0</v>
      </c>
    </row>
  </sheetData>
  <printOptions gridLine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7"/>
  <sheetViews>
    <sheetView workbookViewId="0">
      <selection activeCell="C19" sqref="C19"/>
    </sheetView>
  </sheetViews>
  <sheetFormatPr defaultRowHeight="12.75" x14ac:dyDescent="0.2"/>
  <cols>
    <col min="1" max="1" width="32.7109375" customWidth="1"/>
    <col min="2" max="2" width="11.7109375" customWidth="1"/>
    <col min="3" max="4" width="11.140625" customWidth="1"/>
    <col min="5" max="5" width="13.28515625" customWidth="1"/>
    <col min="6" max="7" width="12.42578125" customWidth="1"/>
    <col min="8" max="8" width="11.7109375" customWidth="1"/>
    <col min="9" max="9" width="11.28515625" customWidth="1"/>
    <col min="10" max="10" width="11.85546875" customWidth="1"/>
    <col min="11" max="11" width="13.85546875" customWidth="1"/>
    <col min="12" max="12" width="12.7109375" customWidth="1"/>
    <col min="13" max="13" width="11.140625" bestFit="1" customWidth="1"/>
  </cols>
  <sheetData>
    <row r="1" spans="1:13" x14ac:dyDescent="0.2">
      <c r="A1" s="8" t="s">
        <v>27</v>
      </c>
      <c r="B1" s="43" t="s">
        <v>27</v>
      </c>
      <c r="C1" s="58" t="s">
        <v>27</v>
      </c>
      <c r="D1" s="6"/>
      <c r="E1" s="11"/>
      <c r="F1" s="11"/>
      <c r="G1" s="11"/>
      <c r="H1" s="11"/>
      <c r="I1" s="3"/>
      <c r="J1" s="6"/>
      <c r="K1" s="11"/>
      <c r="L1" s="6"/>
      <c r="M1" s="6"/>
    </row>
    <row r="2" spans="1:13" x14ac:dyDescent="0.2">
      <c r="A2" s="103" t="s">
        <v>42</v>
      </c>
      <c r="B2" s="17" t="s">
        <v>27</v>
      </c>
      <c r="C2" s="11" t="s">
        <v>27</v>
      </c>
      <c r="D2" s="6"/>
      <c r="E2" s="6"/>
      <c r="F2" s="6"/>
      <c r="G2" s="6"/>
      <c r="H2" s="6" t="s">
        <v>27</v>
      </c>
      <c r="I2" s="6"/>
      <c r="J2" s="6"/>
      <c r="K2" s="6"/>
      <c r="L2" s="6"/>
      <c r="M2" s="6"/>
    </row>
    <row r="3" spans="1:13" x14ac:dyDescent="0.2">
      <c r="A3" s="83" t="s">
        <v>66</v>
      </c>
      <c r="B3" s="73" t="s">
        <v>27</v>
      </c>
      <c r="C3" s="111"/>
      <c r="D3" s="111"/>
      <c r="E3" s="125"/>
      <c r="F3" s="111"/>
      <c r="G3" s="111"/>
      <c r="H3" s="111"/>
      <c r="I3" s="111"/>
      <c r="J3" s="67"/>
      <c r="K3" s="111"/>
      <c r="L3" s="111"/>
      <c r="M3" s="111"/>
    </row>
    <row r="4" spans="1:13" x14ac:dyDescent="0.2">
      <c r="A4" s="56" t="s">
        <v>65</v>
      </c>
      <c r="B4" s="29" t="s">
        <v>27</v>
      </c>
      <c r="C4" s="33"/>
      <c r="D4" s="33"/>
      <c r="E4" s="2"/>
      <c r="F4" s="26"/>
      <c r="G4" s="26"/>
      <c r="H4" s="26"/>
      <c r="I4" s="26"/>
      <c r="J4" s="33"/>
      <c r="K4" s="26"/>
      <c r="L4" s="26"/>
      <c r="M4" s="26"/>
    </row>
    <row r="5" spans="1:13" x14ac:dyDescent="0.2">
      <c r="A5" s="5" t="s">
        <v>49</v>
      </c>
      <c r="B5" s="2" t="s">
        <v>27</v>
      </c>
      <c r="C5" s="2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8" t="s">
        <v>9</v>
      </c>
      <c r="B6" s="2" t="s">
        <v>27</v>
      </c>
      <c r="C6" s="26">
        <f>SUM(C1:C4)</f>
        <v>0</v>
      </c>
      <c r="D6" s="6"/>
      <c r="E6" s="6" t="s">
        <v>27</v>
      </c>
      <c r="F6" s="6">
        <f>SUM(F1:F4)</f>
        <v>0</v>
      </c>
      <c r="G6" s="6"/>
      <c r="H6" s="6">
        <f>SUM(H1:H4)</f>
        <v>0</v>
      </c>
      <c r="I6" s="6" t="s">
        <v>27</v>
      </c>
      <c r="J6" s="6">
        <f>SUM(J1:J4)</f>
        <v>0</v>
      </c>
      <c r="K6" s="6">
        <f>SUM(K1:K4)</f>
        <v>0</v>
      </c>
      <c r="L6" s="6" t="s">
        <v>27</v>
      </c>
      <c r="M6" s="6">
        <f>SUM(M1:M4)</f>
        <v>0</v>
      </c>
    </row>
    <row r="7" spans="1:13" x14ac:dyDescent="0.2">
      <c r="A7" s="5" t="s">
        <v>10</v>
      </c>
      <c r="B7" s="2" t="s">
        <v>27</v>
      </c>
      <c r="C7" s="2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3"/>
      <c r="B8" s="27" t="s">
        <v>27</v>
      </c>
      <c r="C8" s="25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8.25" x14ac:dyDescent="0.2">
      <c r="A9" s="87" t="s">
        <v>225</v>
      </c>
      <c r="B9" s="100" t="s">
        <v>12</v>
      </c>
      <c r="C9" s="82"/>
      <c r="D9" s="80"/>
      <c r="E9" s="77" t="s">
        <v>204</v>
      </c>
      <c r="F9" s="78">
        <v>6000000</v>
      </c>
      <c r="G9" s="78"/>
      <c r="H9" s="60" t="s">
        <v>27</v>
      </c>
      <c r="I9" s="80" t="s">
        <v>204</v>
      </c>
      <c r="J9" s="60">
        <v>6000000</v>
      </c>
      <c r="K9" s="80"/>
      <c r="L9" s="80" t="s">
        <v>204</v>
      </c>
      <c r="M9" s="80">
        <v>6000000</v>
      </c>
    </row>
    <row r="10" spans="1:13" x14ac:dyDescent="0.2">
      <c r="A10" s="15" t="s">
        <v>378</v>
      </c>
      <c r="B10" s="2" t="s">
        <v>12</v>
      </c>
      <c r="C10" s="26" t="s">
        <v>27</v>
      </c>
      <c r="D10" s="6"/>
      <c r="E10" s="6"/>
      <c r="F10" s="6"/>
      <c r="G10" s="6"/>
      <c r="H10" s="11"/>
      <c r="J10" s="11"/>
      <c r="K10" s="6">
        <v>150000</v>
      </c>
      <c r="L10" s="60"/>
      <c r="M10" s="6"/>
    </row>
    <row r="11" spans="1:13" x14ac:dyDescent="0.2">
      <c r="A11" s="15" t="s">
        <v>360</v>
      </c>
      <c r="B11" s="29" t="s">
        <v>12</v>
      </c>
      <c r="C11" s="26" t="s">
        <v>27</v>
      </c>
      <c r="D11" s="6"/>
      <c r="E11" s="6"/>
      <c r="F11" s="6"/>
      <c r="G11" s="6"/>
      <c r="H11" s="6">
        <v>50000</v>
      </c>
      <c r="I11" s="6"/>
      <c r="J11" s="6"/>
      <c r="K11" s="6"/>
      <c r="L11" s="6"/>
      <c r="M11" s="6"/>
    </row>
    <row r="12" spans="1:13" x14ac:dyDescent="0.2">
      <c r="A12" s="66" t="s">
        <v>330</v>
      </c>
      <c r="B12" s="2" t="s">
        <v>12</v>
      </c>
      <c r="C12" s="26"/>
      <c r="D12" s="6"/>
      <c r="E12" s="6"/>
      <c r="F12" s="6"/>
      <c r="G12" s="6"/>
      <c r="H12" s="6">
        <v>200000</v>
      </c>
      <c r="I12" s="6"/>
      <c r="J12" s="6"/>
      <c r="K12" s="6"/>
      <c r="L12" s="6"/>
      <c r="M12" s="6"/>
    </row>
    <row r="13" spans="1:13" ht="24" x14ac:dyDescent="0.2">
      <c r="A13" s="94" t="s">
        <v>426</v>
      </c>
      <c r="B13" s="2" t="s">
        <v>12</v>
      </c>
      <c r="C13" s="139" t="s">
        <v>27</v>
      </c>
      <c r="D13" s="9">
        <v>90000</v>
      </c>
      <c r="E13" s="9"/>
      <c r="F13" s="9"/>
      <c r="G13" s="9"/>
      <c r="H13" s="67" t="s">
        <v>27</v>
      </c>
      <c r="I13" s="9"/>
      <c r="J13" s="9"/>
      <c r="K13" s="9"/>
      <c r="L13" s="9"/>
      <c r="M13" s="9"/>
    </row>
    <row r="14" spans="1:13" x14ac:dyDescent="0.2">
      <c r="A14" s="93" t="s">
        <v>403</v>
      </c>
      <c r="B14" s="2" t="s">
        <v>12</v>
      </c>
      <c r="C14" s="19" t="s">
        <v>27</v>
      </c>
      <c r="D14" s="20" t="s">
        <v>27</v>
      </c>
      <c r="E14" s="6"/>
      <c r="F14" s="6"/>
      <c r="G14" s="6"/>
      <c r="H14" s="6">
        <v>150000</v>
      </c>
      <c r="I14" s="6"/>
      <c r="J14" s="6"/>
      <c r="K14" s="6"/>
      <c r="L14" s="6"/>
      <c r="M14" s="6"/>
    </row>
    <row r="15" spans="1:13" x14ac:dyDescent="0.2">
      <c r="A15" s="66" t="s">
        <v>357</v>
      </c>
      <c r="B15" s="17" t="s">
        <v>12</v>
      </c>
      <c r="C15" s="60" t="s">
        <v>27</v>
      </c>
      <c r="D15" s="6"/>
      <c r="E15" s="6"/>
      <c r="F15" s="6"/>
      <c r="G15" s="6"/>
      <c r="H15" s="11" t="s">
        <v>27</v>
      </c>
      <c r="I15" s="11"/>
      <c r="J15" s="11"/>
      <c r="K15" s="6">
        <v>105000</v>
      </c>
      <c r="L15" s="6"/>
      <c r="M15" s="6"/>
    </row>
    <row r="16" spans="1:13" x14ac:dyDescent="0.2">
      <c r="A16" s="66" t="s">
        <v>289</v>
      </c>
      <c r="B16" s="17" t="s">
        <v>12</v>
      </c>
      <c r="C16" s="6"/>
      <c r="D16" s="6"/>
      <c r="E16" s="6" t="s">
        <v>55</v>
      </c>
      <c r="F16" s="6">
        <v>9000000</v>
      </c>
      <c r="G16" s="6"/>
      <c r="H16" s="6"/>
      <c r="I16" s="6"/>
      <c r="J16" s="6"/>
      <c r="K16" s="6"/>
      <c r="L16" s="6"/>
      <c r="M16" s="6"/>
    </row>
    <row r="17" spans="1:13" x14ac:dyDescent="0.2">
      <c r="A17" s="146" t="s">
        <v>387</v>
      </c>
      <c r="B17" s="17" t="s">
        <v>12</v>
      </c>
      <c r="C17" s="9"/>
      <c r="D17" s="9"/>
      <c r="E17" s="9"/>
      <c r="F17" s="9"/>
      <c r="G17" s="9"/>
      <c r="H17" s="9"/>
      <c r="I17" s="40"/>
      <c r="J17" s="9"/>
      <c r="K17" s="9"/>
      <c r="L17" s="67"/>
      <c r="M17" s="9"/>
    </row>
    <row r="18" spans="1:13" x14ac:dyDescent="0.2">
      <c r="A18" s="15" t="s">
        <v>374</v>
      </c>
      <c r="B18" s="2" t="s">
        <v>12</v>
      </c>
      <c r="C18" s="26" t="s">
        <v>27</v>
      </c>
      <c r="D18" s="6"/>
      <c r="E18" s="3"/>
      <c r="F18" s="6"/>
      <c r="G18" s="6"/>
      <c r="H18" s="6">
        <v>200000</v>
      </c>
      <c r="I18" s="60"/>
      <c r="J18" s="6"/>
      <c r="K18" s="6">
        <v>150000</v>
      </c>
      <c r="L18" s="60"/>
      <c r="M18" s="6"/>
    </row>
    <row r="19" spans="1:13" x14ac:dyDescent="0.2">
      <c r="A19" s="15" t="s">
        <v>372</v>
      </c>
      <c r="B19" s="29" t="s">
        <v>12</v>
      </c>
      <c r="C19" s="28"/>
      <c r="D19" s="10"/>
      <c r="E19" s="6"/>
      <c r="F19" s="6"/>
      <c r="G19" s="6"/>
      <c r="H19" s="26">
        <v>100000</v>
      </c>
      <c r="I19" s="6"/>
      <c r="J19" s="6"/>
      <c r="K19" s="26">
        <v>200000</v>
      </c>
      <c r="L19" s="6"/>
      <c r="M19" s="6"/>
    </row>
    <row r="20" spans="1:13" x14ac:dyDescent="0.2">
      <c r="A20" s="62" t="s">
        <v>227</v>
      </c>
      <c r="B20" s="61" t="s">
        <v>12</v>
      </c>
      <c r="C20" s="82"/>
      <c r="D20" s="80"/>
      <c r="E20" s="88" t="s">
        <v>204</v>
      </c>
      <c r="F20" s="80">
        <v>150000</v>
      </c>
      <c r="G20" s="80"/>
      <c r="H20" s="60" t="s">
        <v>27</v>
      </c>
      <c r="I20" s="80" t="s">
        <v>204</v>
      </c>
      <c r="J20" s="60">
        <v>160000</v>
      </c>
      <c r="K20" s="80"/>
      <c r="L20" s="80" t="s">
        <v>204</v>
      </c>
      <c r="M20" s="80">
        <v>170000</v>
      </c>
    </row>
    <row r="21" spans="1:13" x14ac:dyDescent="0.2">
      <c r="A21" s="64" t="s">
        <v>226</v>
      </c>
      <c r="B21" s="63" t="s">
        <v>12</v>
      </c>
      <c r="C21" s="82"/>
      <c r="D21" s="78"/>
      <c r="E21" s="88" t="s">
        <v>204</v>
      </c>
      <c r="F21" s="80">
        <v>50000</v>
      </c>
      <c r="G21" s="80"/>
      <c r="H21" s="60" t="s">
        <v>27</v>
      </c>
      <c r="I21" s="80" t="s">
        <v>204</v>
      </c>
      <c r="J21" s="60">
        <v>50000</v>
      </c>
      <c r="K21" s="80"/>
      <c r="L21" s="80" t="s">
        <v>204</v>
      </c>
      <c r="M21" s="80">
        <v>60000</v>
      </c>
    </row>
    <row r="22" spans="1:13" ht="24" x14ac:dyDescent="0.2">
      <c r="A22" s="93" t="s">
        <v>427</v>
      </c>
      <c r="B22" s="2" t="s">
        <v>12</v>
      </c>
      <c r="C22" s="19">
        <v>100000</v>
      </c>
      <c r="D22" s="20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6" t="s">
        <v>356</v>
      </c>
      <c r="B23" s="2" t="s">
        <v>12</v>
      </c>
      <c r="C23" s="25">
        <v>80000</v>
      </c>
      <c r="D23" s="9"/>
      <c r="E23" s="9"/>
      <c r="F23" s="9"/>
      <c r="G23" s="9"/>
      <c r="H23" s="9">
        <v>42000</v>
      </c>
      <c r="I23" s="9"/>
      <c r="J23" s="9"/>
      <c r="K23" s="9">
        <v>42100</v>
      </c>
      <c r="L23" s="9"/>
      <c r="M23" s="9"/>
    </row>
    <row r="24" spans="1:13" x14ac:dyDescent="0.2">
      <c r="A24" s="15" t="s">
        <v>381</v>
      </c>
      <c r="B24" s="2" t="s">
        <v>12</v>
      </c>
      <c r="C24" s="26"/>
      <c r="D24" s="26"/>
      <c r="E24" s="26"/>
      <c r="F24" s="26"/>
      <c r="G24" s="26"/>
      <c r="H24" s="26"/>
      <c r="I24" s="2"/>
      <c r="J24" s="26"/>
      <c r="K24" s="26">
        <v>100000</v>
      </c>
      <c r="L24" s="61"/>
      <c r="M24" s="26"/>
    </row>
    <row r="25" spans="1:13" x14ac:dyDescent="0.2">
      <c r="A25" s="15" t="s">
        <v>366</v>
      </c>
      <c r="B25" s="29" t="s">
        <v>12</v>
      </c>
      <c r="C25" s="26"/>
      <c r="D25" s="6"/>
      <c r="E25" s="6"/>
      <c r="F25" s="6"/>
      <c r="G25" s="6"/>
      <c r="H25" s="6">
        <v>80000</v>
      </c>
      <c r="I25" s="3"/>
      <c r="J25" s="3"/>
      <c r="K25" s="6"/>
      <c r="L25" s="6"/>
      <c r="M25" s="6"/>
    </row>
    <row r="26" spans="1:13" x14ac:dyDescent="0.2">
      <c r="A26" s="66" t="s">
        <v>314</v>
      </c>
      <c r="B26" s="2" t="s">
        <v>12</v>
      </c>
      <c r="C26" s="26">
        <v>500000</v>
      </c>
      <c r="D26" s="6"/>
      <c r="E26" s="60" t="s">
        <v>27</v>
      </c>
      <c r="F26" s="60" t="s">
        <v>27</v>
      </c>
      <c r="G26" s="6"/>
      <c r="I26" s="6"/>
      <c r="J26" s="6"/>
      <c r="K26" s="6"/>
      <c r="L26" s="6"/>
      <c r="M26" s="6"/>
    </row>
    <row r="27" spans="1:13" x14ac:dyDescent="0.2">
      <c r="A27" s="15" t="s">
        <v>134</v>
      </c>
      <c r="B27" s="2" t="s">
        <v>135</v>
      </c>
      <c r="C27" s="26"/>
      <c r="D27" s="6"/>
      <c r="E27" s="6"/>
      <c r="F27" s="6"/>
      <c r="G27" s="6"/>
      <c r="H27" s="6">
        <v>1000000</v>
      </c>
      <c r="I27" s="60"/>
      <c r="J27" s="6"/>
      <c r="K27" s="6">
        <v>1000000</v>
      </c>
      <c r="L27" s="60"/>
      <c r="M27" s="6" t="s">
        <v>27</v>
      </c>
    </row>
    <row r="28" spans="1:13" x14ac:dyDescent="0.2">
      <c r="A28" s="8" t="s">
        <v>258</v>
      </c>
      <c r="B28" s="36" t="s">
        <v>14</v>
      </c>
      <c r="C28" s="26"/>
      <c r="D28" s="6"/>
      <c r="E28" s="3"/>
      <c r="F28" s="6"/>
      <c r="G28" s="6"/>
      <c r="H28" s="6"/>
      <c r="I28" s="3"/>
      <c r="J28" s="6"/>
      <c r="K28" s="6"/>
      <c r="L28" s="6" t="s">
        <v>47</v>
      </c>
      <c r="M28" s="6">
        <v>3000000</v>
      </c>
    </row>
    <row r="29" spans="1:13" x14ac:dyDescent="0.2">
      <c r="A29" s="8" t="s">
        <v>260</v>
      </c>
      <c r="B29" s="2" t="s">
        <v>14</v>
      </c>
      <c r="C29" s="25"/>
      <c r="D29" s="9"/>
      <c r="E29" s="9"/>
      <c r="F29" s="9"/>
      <c r="G29" s="9"/>
      <c r="H29" s="9"/>
      <c r="I29" s="40" t="s">
        <v>47</v>
      </c>
      <c r="J29" s="9">
        <v>100000000</v>
      </c>
      <c r="K29" s="9"/>
      <c r="L29" s="9"/>
      <c r="M29" s="9"/>
    </row>
    <row r="30" spans="1:13" x14ac:dyDescent="0.2">
      <c r="A30" s="8" t="s">
        <v>254</v>
      </c>
      <c r="B30" s="2" t="s">
        <v>14</v>
      </c>
      <c r="C30" s="26"/>
      <c r="D30" s="26"/>
      <c r="E30" s="26" t="s">
        <v>47</v>
      </c>
      <c r="F30" s="26">
        <v>82000000</v>
      </c>
      <c r="G30" s="26"/>
      <c r="H30" s="26"/>
      <c r="I30" s="26"/>
      <c r="J30" s="26"/>
      <c r="K30" s="26"/>
      <c r="L30" s="26"/>
      <c r="M30" s="26"/>
    </row>
    <row r="31" spans="1:13" x14ac:dyDescent="0.2">
      <c r="A31" s="18" t="s">
        <v>261</v>
      </c>
      <c r="B31" s="2" t="s">
        <v>14</v>
      </c>
      <c r="C31" s="19"/>
      <c r="D31" s="20"/>
      <c r="E31" s="6" t="s">
        <v>47</v>
      </c>
      <c r="F31" s="6">
        <v>43000000</v>
      </c>
      <c r="G31" s="6"/>
      <c r="H31" s="6"/>
      <c r="I31" s="6"/>
      <c r="J31" s="6"/>
      <c r="K31" s="6"/>
      <c r="L31" s="6"/>
      <c r="M31" s="6"/>
    </row>
    <row r="32" spans="1:13" x14ac:dyDescent="0.2">
      <c r="A32" s="66" t="s">
        <v>347</v>
      </c>
      <c r="B32" s="29" t="s">
        <v>14</v>
      </c>
      <c r="C32" s="26">
        <v>200000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6" t="s">
        <v>346</v>
      </c>
      <c r="B33" s="29" t="s">
        <v>14</v>
      </c>
      <c r="C33" s="26">
        <v>250000</v>
      </c>
      <c r="D33" s="6"/>
      <c r="E33" s="6"/>
      <c r="F33" s="6"/>
      <c r="G33" s="6"/>
      <c r="H33" s="6">
        <v>330000</v>
      </c>
      <c r="I33" s="6"/>
      <c r="J33" s="6"/>
      <c r="K33" s="6">
        <v>300000</v>
      </c>
      <c r="L33" s="6"/>
      <c r="M33" s="6"/>
    </row>
    <row r="34" spans="1:13" x14ac:dyDescent="0.2">
      <c r="A34" s="66" t="s">
        <v>348</v>
      </c>
      <c r="B34" s="29" t="s">
        <v>14</v>
      </c>
      <c r="C34" s="26">
        <v>200000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8" t="s">
        <v>84</v>
      </c>
      <c r="B35" s="2" t="s">
        <v>86</v>
      </c>
      <c r="C35" s="25"/>
      <c r="D35" s="9"/>
      <c r="E35" s="67" t="s">
        <v>27</v>
      </c>
      <c r="F35" s="67" t="s">
        <v>27</v>
      </c>
      <c r="G35" s="9"/>
      <c r="H35" s="47" t="s">
        <v>27</v>
      </c>
      <c r="I35" s="9" t="s">
        <v>43</v>
      </c>
      <c r="J35" s="9">
        <v>750000</v>
      </c>
      <c r="K35" s="9" t="s">
        <v>27</v>
      </c>
      <c r="L35" s="9"/>
      <c r="M35" s="9"/>
    </row>
    <row r="36" spans="1:13" x14ac:dyDescent="0.2">
      <c r="A36" s="8"/>
      <c r="B36" s="2"/>
      <c r="C36" s="154">
        <f>SUM(C9:C35)</f>
        <v>1330000</v>
      </c>
      <c r="D36" s="154">
        <f t="shared" ref="D36:M36" si="0">SUM(D9:D35)</f>
        <v>90000</v>
      </c>
      <c r="E36" s="154">
        <f t="shared" si="0"/>
        <v>0</v>
      </c>
      <c r="F36" s="154">
        <f t="shared" si="0"/>
        <v>140200000</v>
      </c>
      <c r="G36" s="154">
        <f t="shared" si="0"/>
        <v>0</v>
      </c>
      <c r="H36" s="154">
        <f t="shared" si="0"/>
        <v>2152000</v>
      </c>
      <c r="I36" s="154">
        <f t="shared" si="0"/>
        <v>0</v>
      </c>
      <c r="J36" s="154">
        <f t="shared" si="0"/>
        <v>106960000</v>
      </c>
      <c r="K36" s="154">
        <f t="shared" si="0"/>
        <v>2047100</v>
      </c>
      <c r="L36" s="154">
        <f t="shared" si="0"/>
        <v>0</v>
      </c>
      <c r="M36" s="154">
        <f t="shared" si="0"/>
        <v>9230000</v>
      </c>
    </row>
    <row r="37" spans="1:13" x14ac:dyDescent="0.2">
      <c r="A37" s="8"/>
      <c r="B37" s="2"/>
      <c r="C37" s="26"/>
      <c r="D37" s="6"/>
      <c r="E37" s="60"/>
      <c r="F37" s="60"/>
      <c r="G37" s="6"/>
      <c r="H37" s="37"/>
      <c r="I37" s="6"/>
      <c r="J37" s="6"/>
      <c r="K37" s="6"/>
      <c r="L37" s="6"/>
      <c r="M37" s="6"/>
    </row>
    <row r="38" spans="1:13" x14ac:dyDescent="0.2">
      <c r="A38" s="8" t="s">
        <v>95</v>
      </c>
      <c r="B38" s="2" t="s">
        <v>94</v>
      </c>
      <c r="C38" s="26">
        <v>360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8" t="s">
        <v>103</v>
      </c>
      <c r="B39" s="17" t="s">
        <v>94</v>
      </c>
      <c r="C39" s="6">
        <v>4840</v>
      </c>
      <c r="D39" s="11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8" t="s">
        <v>102</v>
      </c>
      <c r="B40" s="17" t="s">
        <v>94</v>
      </c>
      <c r="C40" s="11">
        <v>2640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8" t="s">
        <v>104</v>
      </c>
      <c r="B41" s="17" t="s">
        <v>94</v>
      </c>
      <c r="C41" s="11">
        <v>6880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8" t="s">
        <v>101</v>
      </c>
      <c r="B42" s="17" t="s">
        <v>94</v>
      </c>
      <c r="C42" s="11">
        <v>1210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8" t="s">
        <v>81</v>
      </c>
      <c r="B43" s="17" t="s">
        <v>94</v>
      </c>
      <c r="C43" s="11">
        <v>3000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8" t="s">
        <v>93</v>
      </c>
      <c r="B44" s="17" t="s">
        <v>94</v>
      </c>
      <c r="C44" s="11">
        <v>297000</v>
      </c>
      <c r="D44" s="11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4" t="s">
        <v>487</v>
      </c>
      <c r="B45" s="73" t="s">
        <v>488</v>
      </c>
      <c r="C45" s="6">
        <v>27500</v>
      </c>
      <c r="D45" s="11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6" t="s">
        <v>210</v>
      </c>
      <c r="B46" s="73" t="s">
        <v>240</v>
      </c>
      <c r="C46" s="71"/>
      <c r="D46" s="71"/>
      <c r="E46" s="145" t="s">
        <v>204</v>
      </c>
      <c r="F46" s="113">
        <v>5600</v>
      </c>
      <c r="G46" s="113"/>
      <c r="H46" s="71" t="s">
        <v>27</v>
      </c>
      <c r="I46" s="113" t="s">
        <v>204</v>
      </c>
      <c r="J46" s="71">
        <v>6670</v>
      </c>
      <c r="K46" s="71" t="s">
        <v>27</v>
      </c>
      <c r="L46" s="113" t="s">
        <v>204</v>
      </c>
      <c r="M46" s="113">
        <v>7100</v>
      </c>
    </row>
    <row r="47" spans="1:13" ht="25.5" x14ac:dyDescent="0.2">
      <c r="A47" s="85" t="s">
        <v>218</v>
      </c>
      <c r="B47" s="73" t="s">
        <v>240</v>
      </c>
      <c r="C47" s="79"/>
      <c r="D47" s="60"/>
      <c r="E47" s="92" t="s">
        <v>204</v>
      </c>
      <c r="F47" s="78">
        <v>30000</v>
      </c>
      <c r="G47" s="78"/>
      <c r="H47" s="79" t="s">
        <v>27</v>
      </c>
      <c r="I47" s="80" t="s">
        <v>204</v>
      </c>
      <c r="J47" s="60">
        <v>33000</v>
      </c>
      <c r="K47" s="66"/>
      <c r="L47" s="80" t="s">
        <v>204</v>
      </c>
      <c r="M47" s="80">
        <v>35000</v>
      </c>
    </row>
    <row r="48" spans="1:13" x14ac:dyDescent="0.2">
      <c r="A48" s="66" t="s">
        <v>67</v>
      </c>
      <c r="B48" s="63" t="s">
        <v>240</v>
      </c>
      <c r="C48" s="61">
        <v>10000</v>
      </c>
      <c r="D48" s="60"/>
      <c r="E48" s="77" t="s">
        <v>27</v>
      </c>
      <c r="F48" s="78" t="s">
        <v>27</v>
      </c>
      <c r="G48" s="78"/>
      <c r="H48" s="84" t="s">
        <v>27</v>
      </c>
      <c r="I48" s="80" t="s">
        <v>204</v>
      </c>
      <c r="J48" s="60">
        <v>13440</v>
      </c>
      <c r="K48" s="79" t="s">
        <v>27</v>
      </c>
      <c r="L48" s="77" t="s">
        <v>204</v>
      </c>
      <c r="M48" s="80">
        <v>14120</v>
      </c>
    </row>
    <row r="49" spans="1:13" x14ac:dyDescent="0.2">
      <c r="A49" s="66" t="s">
        <v>216</v>
      </c>
      <c r="B49" s="63" t="s">
        <v>240</v>
      </c>
      <c r="C49" s="61">
        <v>10000</v>
      </c>
      <c r="D49" s="60"/>
      <c r="E49" s="88" t="s">
        <v>27</v>
      </c>
      <c r="F49" s="80" t="s">
        <v>27</v>
      </c>
      <c r="G49" s="80"/>
      <c r="H49" s="86" t="s">
        <v>27</v>
      </c>
      <c r="I49" s="80" t="s">
        <v>204</v>
      </c>
      <c r="J49" s="60">
        <v>13440</v>
      </c>
      <c r="K49" s="60" t="s">
        <v>27</v>
      </c>
      <c r="L49" s="80" t="s">
        <v>204</v>
      </c>
      <c r="M49" s="80">
        <v>14120</v>
      </c>
    </row>
    <row r="50" spans="1:13" x14ac:dyDescent="0.2">
      <c r="A50" s="62" t="s">
        <v>468</v>
      </c>
      <c r="B50" s="63" t="s">
        <v>240</v>
      </c>
      <c r="C50" s="61"/>
      <c r="D50" s="60"/>
      <c r="E50" s="92" t="s">
        <v>204</v>
      </c>
      <c r="F50" s="78">
        <v>150000</v>
      </c>
      <c r="G50" s="78"/>
      <c r="H50" s="86" t="s">
        <v>27</v>
      </c>
      <c r="I50" s="60" t="s">
        <v>204</v>
      </c>
      <c r="J50" s="60">
        <v>6000</v>
      </c>
      <c r="K50" s="62"/>
      <c r="L50" s="80" t="s">
        <v>204</v>
      </c>
      <c r="M50" s="80">
        <v>7000</v>
      </c>
    </row>
    <row r="51" spans="1:13" x14ac:dyDescent="0.2">
      <c r="A51" s="66" t="s">
        <v>217</v>
      </c>
      <c r="B51" s="63" t="s">
        <v>240</v>
      </c>
      <c r="C51" s="61">
        <v>12500</v>
      </c>
      <c r="D51" s="60"/>
      <c r="E51" s="88" t="s">
        <v>27</v>
      </c>
      <c r="F51" s="80" t="s">
        <v>27</v>
      </c>
      <c r="G51" s="80"/>
      <c r="H51" s="86" t="s">
        <v>27</v>
      </c>
      <c r="I51" s="80" t="s">
        <v>204</v>
      </c>
      <c r="J51" s="60">
        <v>15680</v>
      </c>
      <c r="K51" s="60" t="s">
        <v>27</v>
      </c>
      <c r="L51" s="80" t="s">
        <v>204</v>
      </c>
      <c r="M51" s="80">
        <v>16500</v>
      </c>
    </row>
    <row r="52" spans="1:13" x14ac:dyDescent="0.2">
      <c r="A52" s="66" t="s">
        <v>212</v>
      </c>
      <c r="B52" s="63" t="s">
        <v>240</v>
      </c>
      <c r="C52" s="61"/>
      <c r="D52" s="79"/>
      <c r="E52" s="88" t="s">
        <v>204</v>
      </c>
      <c r="F52" s="80">
        <v>5600</v>
      </c>
      <c r="G52" s="80"/>
      <c r="H52" s="60" t="s">
        <v>27</v>
      </c>
      <c r="I52" s="80" t="s">
        <v>204</v>
      </c>
      <c r="J52" s="60">
        <v>6670</v>
      </c>
      <c r="K52" s="60" t="s">
        <v>27</v>
      </c>
      <c r="L52" s="80" t="s">
        <v>204</v>
      </c>
      <c r="M52" s="80">
        <v>7100</v>
      </c>
    </row>
    <row r="53" spans="1:13" x14ac:dyDescent="0.2">
      <c r="A53" s="66" t="s">
        <v>215</v>
      </c>
      <c r="B53" s="63" t="s">
        <v>240</v>
      </c>
      <c r="C53" s="141"/>
      <c r="D53" s="111"/>
      <c r="E53" s="125" t="s">
        <v>204</v>
      </c>
      <c r="F53" s="111">
        <v>3360</v>
      </c>
      <c r="G53" s="111"/>
      <c r="H53" s="67" t="s">
        <v>27</v>
      </c>
      <c r="I53" s="111" t="s">
        <v>204</v>
      </c>
      <c r="J53" s="67">
        <v>3760</v>
      </c>
      <c r="K53" s="67" t="s">
        <v>27</v>
      </c>
      <c r="L53" s="111" t="s">
        <v>204</v>
      </c>
      <c r="M53" s="111">
        <v>3950</v>
      </c>
    </row>
    <row r="54" spans="1:13" x14ac:dyDescent="0.2">
      <c r="A54" s="66" t="s">
        <v>48</v>
      </c>
      <c r="B54" s="63" t="s">
        <v>240</v>
      </c>
      <c r="C54" s="61"/>
      <c r="D54" s="61"/>
      <c r="E54" s="126" t="s">
        <v>204</v>
      </c>
      <c r="F54" s="82">
        <v>50400</v>
      </c>
      <c r="G54" s="82"/>
      <c r="H54" s="61" t="s">
        <v>27</v>
      </c>
      <c r="I54" s="82" t="s">
        <v>204</v>
      </c>
      <c r="J54" s="61">
        <v>56450</v>
      </c>
      <c r="K54" s="61" t="s">
        <v>27</v>
      </c>
      <c r="L54" s="82" t="s">
        <v>204</v>
      </c>
      <c r="M54" s="82">
        <v>59300</v>
      </c>
    </row>
    <row r="55" spans="1:13" x14ac:dyDescent="0.2">
      <c r="A55" s="66" t="s">
        <v>70</v>
      </c>
      <c r="B55" s="73" t="s">
        <v>240</v>
      </c>
      <c r="C55" s="60"/>
      <c r="D55" s="60"/>
      <c r="E55" s="77" t="s">
        <v>204</v>
      </c>
      <c r="F55" s="78">
        <v>5600</v>
      </c>
      <c r="G55" s="78"/>
      <c r="H55" s="60" t="s">
        <v>27</v>
      </c>
      <c r="I55" s="78" t="s">
        <v>204</v>
      </c>
      <c r="J55" s="79">
        <v>6670</v>
      </c>
      <c r="K55" s="60" t="s">
        <v>27</v>
      </c>
      <c r="L55" s="78" t="s">
        <v>204</v>
      </c>
      <c r="M55" s="78">
        <v>7100</v>
      </c>
    </row>
    <row r="56" spans="1:13" x14ac:dyDescent="0.2">
      <c r="A56" s="66" t="s">
        <v>68</v>
      </c>
      <c r="B56" s="73" t="s">
        <v>240</v>
      </c>
      <c r="C56" s="60">
        <v>2500</v>
      </c>
      <c r="D56" s="60"/>
      <c r="E56" s="88" t="s">
        <v>27</v>
      </c>
      <c r="F56" s="80" t="s">
        <v>27</v>
      </c>
      <c r="G56" s="80"/>
      <c r="H56" s="86" t="s">
        <v>27</v>
      </c>
      <c r="I56" s="80" t="s">
        <v>204</v>
      </c>
      <c r="J56" s="60">
        <v>3140</v>
      </c>
      <c r="K56" s="60" t="s">
        <v>27</v>
      </c>
      <c r="L56" s="80" t="s">
        <v>204</v>
      </c>
      <c r="M56" s="80">
        <v>3300</v>
      </c>
    </row>
    <row r="57" spans="1:13" x14ac:dyDescent="0.2">
      <c r="A57" s="66" t="s">
        <v>72</v>
      </c>
      <c r="B57" s="73" t="s">
        <v>240</v>
      </c>
      <c r="C57" s="80"/>
      <c r="D57" s="80"/>
      <c r="E57" s="77" t="s">
        <v>204</v>
      </c>
      <c r="F57" s="78">
        <v>134400</v>
      </c>
      <c r="G57" s="78"/>
      <c r="H57" s="60" t="s">
        <v>27</v>
      </c>
      <c r="I57" s="80" t="s">
        <v>204</v>
      </c>
      <c r="J57" s="60">
        <v>150530</v>
      </c>
      <c r="K57" s="60" t="s">
        <v>27</v>
      </c>
      <c r="L57" s="80" t="s">
        <v>204</v>
      </c>
      <c r="M57" s="80">
        <v>158100</v>
      </c>
    </row>
    <row r="58" spans="1:13" x14ac:dyDescent="0.2">
      <c r="A58" s="66" t="s">
        <v>214</v>
      </c>
      <c r="B58" s="73" t="s">
        <v>240</v>
      </c>
      <c r="C58" s="60"/>
      <c r="D58" s="60"/>
      <c r="E58" s="77" t="s">
        <v>204</v>
      </c>
      <c r="F58" s="78">
        <v>15000</v>
      </c>
      <c r="G58" s="78"/>
      <c r="H58" s="79" t="s">
        <v>27</v>
      </c>
      <c r="I58" s="80"/>
      <c r="J58" s="60"/>
      <c r="K58" s="66"/>
      <c r="L58" s="80"/>
      <c r="M58" s="80"/>
    </row>
    <row r="59" spans="1:13" x14ac:dyDescent="0.2">
      <c r="A59" s="64" t="s">
        <v>219</v>
      </c>
      <c r="B59" s="73" t="s">
        <v>240</v>
      </c>
      <c r="C59" s="60"/>
      <c r="D59" s="60"/>
      <c r="E59" s="92" t="s">
        <v>204</v>
      </c>
      <c r="F59" s="80">
        <v>5000</v>
      </c>
      <c r="G59" s="80"/>
      <c r="H59" s="60" t="s">
        <v>27</v>
      </c>
      <c r="I59" s="80" t="s">
        <v>204</v>
      </c>
      <c r="J59" s="60">
        <v>6000</v>
      </c>
      <c r="K59" s="60"/>
      <c r="L59" s="60" t="s">
        <v>204</v>
      </c>
      <c r="M59" s="80">
        <v>7000</v>
      </c>
    </row>
    <row r="60" spans="1:13" x14ac:dyDescent="0.2">
      <c r="A60" s="66" t="s">
        <v>213</v>
      </c>
      <c r="B60" s="73" t="s">
        <v>240</v>
      </c>
      <c r="C60" s="60"/>
      <c r="D60" s="60"/>
      <c r="E60" s="77" t="s">
        <v>204</v>
      </c>
      <c r="F60" s="78">
        <v>5600</v>
      </c>
      <c r="G60" s="78"/>
      <c r="H60" s="79" t="s">
        <v>27</v>
      </c>
      <c r="I60" s="80" t="s">
        <v>204</v>
      </c>
      <c r="J60" s="60">
        <v>6670</v>
      </c>
      <c r="K60" s="79" t="s">
        <v>27</v>
      </c>
      <c r="L60" s="80" t="s">
        <v>204</v>
      </c>
      <c r="M60" s="80">
        <v>7100</v>
      </c>
    </row>
    <row r="61" spans="1:13" ht="25.5" x14ac:dyDescent="0.2">
      <c r="A61" s="81" t="s">
        <v>211</v>
      </c>
      <c r="B61" s="73" t="s">
        <v>240</v>
      </c>
      <c r="C61" s="60"/>
      <c r="D61" s="60"/>
      <c r="E61" s="77" t="s">
        <v>204</v>
      </c>
      <c r="F61" s="78">
        <v>168000</v>
      </c>
      <c r="G61" s="78"/>
      <c r="H61" s="60" t="s">
        <v>27</v>
      </c>
      <c r="I61" s="80" t="s">
        <v>204</v>
      </c>
      <c r="J61" s="60">
        <v>188160</v>
      </c>
      <c r="K61" s="60" t="s">
        <v>27</v>
      </c>
      <c r="L61" s="80" t="s">
        <v>204</v>
      </c>
      <c r="M61" s="80">
        <v>197600</v>
      </c>
    </row>
    <row r="62" spans="1:13" x14ac:dyDescent="0.2">
      <c r="A62" s="131" t="s">
        <v>71</v>
      </c>
      <c r="B62" s="73" t="s">
        <v>240</v>
      </c>
      <c r="C62" s="60"/>
      <c r="D62" s="60"/>
      <c r="E62" s="88" t="s">
        <v>204</v>
      </c>
      <c r="F62" s="78">
        <v>1120</v>
      </c>
      <c r="G62" s="78"/>
      <c r="H62" s="60" t="s">
        <v>27</v>
      </c>
      <c r="I62" s="80" t="s">
        <v>204</v>
      </c>
      <c r="J62" s="60">
        <v>1260</v>
      </c>
      <c r="K62" s="60" t="s">
        <v>27</v>
      </c>
      <c r="L62" s="80" t="s">
        <v>204</v>
      </c>
      <c r="M62" s="80">
        <v>1370</v>
      </c>
    </row>
    <row r="63" spans="1:13" x14ac:dyDescent="0.2">
      <c r="A63" s="66" t="s">
        <v>69</v>
      </c>
      <c r="B63" s="73" t="s">
        <v>239</v>
      </c>
      <c r="C63" s="60"/>
      <c r="D63" s="60"/>
      <c r="E63" s="77" t="s">
        <v>204</v>
      </c>
      <c r="F63" s="78">
        <v>28000</v>
      </c>
      <c r="G63" s="78"/>
      <c r="H63" s="79" t="s">
        <v>27</v>
      </c>
      <c r="I63" s="80" t="s">
        <v>204</v>
      </c>
      <c r="J63" s="60">
        <v>31390</v>
      </c>
      <c r="K63" s="79" t="s">
        <v>27</v>
      </c>
      <c r="L63" s="80" t="s">
        <v>204</v>
      </c>
      <c r="M63" s="80">
        <v>32960</v>
      </c>
    </row>
    <row r="64" spans="1:13" x14ac:dyDescent="0.2">
      <c r="A64" s="24" t="s">
        <v>126</v>
      </c>
      <c r="B64" s="99" t="s">
        <v>123</v>
      </c>
      <c r="C64" s="6">
        <v>2970</v>
      </c>
      <c r="D64" s="6"/>
      <c r="E64" s="42"/>
      <c r="F64" s="6"/>
      <c r="G64" s="6"/>
      <c r="H64" s="6"/>
      <c r="I64" s="42"/>
      <c r="J64" s="42"/>
      <c r="K64" s="6"/>
      <c r="L64" s="42"/>
      <c r="M64" s="42"/>
    </row>
    <row r="65" spans="1:13" x14ac:dyDescent="0.2">
      <c r="A65" s="24" t="s">
        <v>127</v>
      </c>
      <c r="B65" s="99" t="s">
        <v>123</v>
      </c>
      <c r="C65" s="6">
        <v>3080</v>
      </c>
      <c r="D65" s="11"/>
      <c r="E65" s="42"/>
      <c r="F65" s="6"/>
      <c r="G65" s="6"/>
      <c r="H65" s="6"/>
      <c r="I65" s="42"/>
      <c r="J65" s="42"/>
      <c r="K65" s="6"/>
      <c r="L65" s="23"/>
      <c r="M65" s="42"/>
    </row>
    <row r="66" spans="1:13" x14ac:dyDescent="0.2">
      <c r="A66" s="18" t="s">
        <v>147</v>
      </c>
      <c r="B66" s="17" t="s">
        <v>123</v>
      </c>
      <c r="C66" s="60">
        <v>5500</v>
      </c>
      <c r="D66" s="37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">
      <c r="A67" s="64" t="s">
        <v>179</v>
      </c>
      <c r="B67" s="17" t="s">
        <v>123</v>
      </c>
      <c r="C67" s="6">
        <v>850</v>
      </c>
      <c r="D67" s="11"/>
      <c r="E67" s="60"/>
      <c r="F67" s="11"/>
      <c r="G67" s="11"/>
      <c r="H67" s="10"/>
      <c r="I67" s="60"/>
      <c r="J67" s="6"/>
      <c r="K67" s="6"/>
      <c r="L67" s="6"/>
      <c r="M67" s="6"/>
    </row>
    <row r="68" spans="1:13" x14ac:dyDescent="0.2">
      <c r="A68" s="24" t="s">
        <v>128</v>
      </c>
      <c r="B68" s="99" t="s">
        <v>123</v>
      </c>
      <c r="C68" s="6">
        <v>990</v>
      </c>
      <c r="D68" s="6"/>
      <c r="E68" s="42"/>
      <c r="F68" s="6"/>
      <c r="G68" s="6"/>
      <c r="H68" s="6"/>
      <c r="I68" s="42"/>
      <c r="J68" s="42"/>
      <c r="K68" s="6"/>
      <c r="L68" s="42"/>
      <c r="M68" s="42"/>
    </row>
    <row r="69" spans="1:13" x14ac:dyDescent="0.2">
      <c r="A69" s="18" t="s">
        <v>138</v>
      </c>
      <c r="B69" s="17" t="s">
        <v>123</v>
      </c>
      <c r="C69" s="67">
        <v>990</v>
      </c>
      <c r="D69" s="47"/>
      <c r="E69" s="9"/>
      <c r="F69" s="9"/>
      <c r="G69" s="9"/>
      <c r="H69" s="9"/>
      <c r="I69" s="9"/>
      <c r="J69" s="9"/>
      <c r="K69" s="9"/>
      <c r="L69" s="9"/>
      <c r="M69" s="70"/>
    </row>
    <row r="70" spans="1:13" x14ac:dyDescent="0.2">
      <c r="A70" s="18" t="s">
        <v>142</v>
      </c>
      <c r="B70" s="2" t="s">
        <v>123</v>
      </c>
      <c r="C70" s="61">
        <v>2860</v>
      </c>
      <c r="D70" s="22"/>
      <c r="E70" s="26"/>
      <c r="F70" s="26"/>
      <c r="G70" s="26"/>
      <c r="H70" s="26"/>
      <c r="I70" s="26"/>
      <c r="J70" s="26"/>
      <c r="K70" s="26"/>
      <c r="L70" s="26"/>
      <c r="M70" s="26"/>
    </row>
    <row r="71" spans="1:13" x14ac:dyDescent="0.2">
      <c r="A71" s="24" t="s">
        <v>125</v>
      </c>
      <c r="B71" s="99" t="s">
        <v>123</v>
      </c>
      <c r="C71" s="11">
        <v>11550</v>
      </c>
      <c r="D71" s="6"/>
      <c r="E71" s="42"/>
      <c r="F71" s="6"/>
      <c r="G71" s="6"/>
      <c r="H71" s="11"/>
      <c r="I71" s="42"/>
      <c r="J71" s="42"/>
      <c r="K71" s="6"/>
      <c r="L71" s="42"/>
      <c r="M71" s="42"/>
    </row>
    <row r="72" spans="1:13" x14ac:dyDescent="0.2">
      <c r="A72" s="18" t="s">
        <v>140</v>
      </c>
      <c r="B72" s="17" t="s">
        <v>123</v>
      </c>
      <c r="C72" s="79">
        <v>1320</v>
      </c>
      <c r="D72" s="37"/>
      <c r="E72" s="6"/>
      <c r="F72" s="6"/>
      <c r="G72" s="6"/>
      <c r="H72" s="11"/>
      <c r="I72" s="6"/>
      <c r="J72" s="6"/>
      <c r="K72" s="6"/>
      <c r="L72" s="6"/>
      <c r="M72" s="6"/>
    </row>
    <row r="73" spans="1:13" x14ac:dyDescent="0.2">
      <c r="A73" s="24" t="s">
        <v>129</v>
      </c>
      <c r="B73" s="41" t="s">
        <v>123</v>
      </c>
      <c r="C73" s="26">
        <v>1650</v>
      </c>
      <c r="D73" s="6"/>
      <c r="E73" s="42"/>
      <c r="F73" s="6"/>
      <c r="G73" s="6"/>
      <c r="H73" s="6"/>
      <c r="I73" s="42"/>
      <c r="J73" s="42"/>
      <c r="K73" s="6"/>
      <c r="L73" s="42"/>
      <c r="M73" s="42"/>
    </row>
    <row r="74" spans="1:13" x14ac:dyDescent="0.2">
      <c r="A74" s="18" t="s">
        <v>139</v>
      </c>
      <c r="B74" s="2" t="s">
        <v>123</v>
      </c>
      <c r="C74" s="61">
        <v>1650</v>
      </c>
      <c r="D74" s="37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A75" s="18" t="s">
        <v>136</v>
      </c>
      <c r="B75" s="2" t="s">
        <v>123</v>
      </c>
      <c r="C75" s="61">
        <v>2200</v>
      </c>
      <c r="D75" s="37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A76" s="18" t="s">
        <v>137</v>
      </c>
      <c r="B76" s="2" t="s">
        <v>123</v>
      </c>
      <c r="C76" s="139">
        <v>7700</v>
      </c>
      <c r="D76" s="47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">
      <c r="A77" s="18" t="s">
        <v>141</v>
      </c>
      <c r="B77" s="2" t="s">
        <v>123</v>
      </c>
      <c r="C77" s="61">
        <v>1980</v>
      </c>
      <c r="D77" s="37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">
      <c r="A78" s="18" t="s">
        <v>143</v>
      </c>
      <c r="B78" s="17" t="s">
        <v>123</v>
      </c>
      <c r="C78" s="60">
        <v>1100</v>
      </c>
      <c r="D78" s="37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A79" s="18" t="s">
        <v>145</v>
      </c>
      <c r="B79" s="2" t="s">
        <v>123</v>
      </c>
      <c r="C79" s="61">
        <v>1980</v>
      </c>
      <c r="D79" s="37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">
      <c r="A80" s="18" t="s">
        <v>146</v>
      </c>
      <c r="B80" s="2" t="s">
        <v>123</v>
      </c>
      <c r="C80" s="61">
        <v>2200</v>
      </c>
      <c r="D80" s="37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">
      <c r="A81" s="62" t="s">
        <v>232</v>
      </c>
      <c r="B81" s="63" t="s">
        <v>123</v>
      </c>
      <c r="C81" s="61">
        <v>20000</v>
      </c>
      <c r="D81" s="60"/>
      <c r="E81" s="88"/>
      <c r="F81" s="80"/>
      <c r="G81" s="80"/>
      <c r="H81" s="61">
        <v>15000</v>
      </c>
      <c r="I81" s="88"/>
      <c r="J81" s="88"/>
      <c r="K81" s="60">
        <v>16000</v>
      </c>
      <c r="L81" s="88"/>
      <c r="M81" s="88"/>
    </row>
    <row r="82" spans="1:13" x14ac:dyDescent="0.2">
      <c r="A82" s="24" t="s">
        <v>124</v>
      </c>
      <c r="B82" s="41" t="s">
        <v>123</v>
      </c>
      <c r="C82" s="26">
        <v>37400</v>
      </c>
      <c r="D82" s="6"/>
      <c r="E82" s="42"/>
      <c r="F82" s="6"/>
      <c r="G82" s="6"/>
      <c r="H82" s="11"/>
      <c r="I82" s="23"/>
      <c r="J82" s="23"/>
      <c r="K82" s="6"/>
      <c r="L82" s="42"/>
      <c r="M82" s="42"/>
    </row>
    <row r="83" spans="1:13" x14ac:dyDescent="0.2">
      <c r="A83" s="62" t="s">
        <v>231</v>
      </c>
      <c r="B83" s="63" t="s">
        <v>123</v>
      </c>
      <c r="C83" s="61">
        <v>40000</v>
      </c>
      <c r="D83" s="60"/>
      <c r="E83" s="88"/>
      <c r="F83" s="80"/>
      <c r="G83" s="80"/>
      <c r="H83" s="88"/>
      <c r="I83" s="88"/>
      <c r="J83" s="88"/>
      <c r="K83" s="88"/>
      <c r="L83" s="88"/>
      <c r="M83" s="88"/>
    </row>
    <row r="84" spans="1:13" ht="15" x14ac:dyDescent="0.2">
      <c r="A84" s="64" t="s">
        <v>525</v>
      </c>
      <c r="B84" s="63" t="s">
        <v>123</v>
      </c>
      <c r="C84" s="61">
        <v>3000</v>
      </c>
      <c r="D84" s="60"/>
      <c r="E84" s="60"/>
      <c r="F84" s="60"/>
      <c r="G84" s="60"/>
      <c r="H84" s="60">
        <v>9000</v>
      </c>
      <c r="I84" s="60"/>
      <c r="J84" s="60"/>
      <c r="K84" s="60">
        <v>10000</v>
      </c>
      <c r="L84" s="76"/>
      <c r="M84" s="75"/>
    </row>
    <row r="85" spans="1:13" x14ac:dyDescent="0.2">
      <c r="A85" s="18" t="s">
        <v>144</v>
      </c>
      <c r="B85" s="17" t="s">
        <v>123</v>
      </c>
      <c r="C85" s="60">
        <v>850</v>
      </c>
      <c r="D85" s="37"/>
      <c r="E85" s="6"/>
      <c r="F85" s="6"/>
      <c r="G85" s="6"/>
      <c r="H85" s="6"/>
      <c r="I85" s="6"/>
      <c r="J85" s="6"/>
      <c r="K85" s="6"/>
      <c r="L85" s="6"/>
      <c r="M85" s="6"/>
    </row>
    <row r="86" spans="1:13" x14ac:dyDescent="0.2">
      <c r="A86" s="64" t="s">
        <v>178</v>
      </c>
      <c r="B86" s="17" t="s">
        <v>123</v>
      </c>
      <c r="C86" s="115">
        <v>3520</v>
      </c>
      <c r="D86" s="115"/>
      <c r="E86" s="58"/>
      <c r="F86" s="58"/>
      <c r="G86" s="58"/>
      <c r="H86" s="58"/>
      <c r="I86" s="58"/>
      <c r="J86" s="58"/>
      <c r="K86" s="58"/>
      <c r="L86" s="58"/>
      <c r="M86" s="58"/>
    </row>
    <row r="87" spans="1:13" x14ac:dyDescent="0.2">
      <c r="A87" s="64" t="s">
        <v>164</v>
      </c>
      <c r="B87" s="29" t="s">
        <v>123</v>
      </c>
      <c r="C87" s="33">
        <v>3410</v>
      </c>
      <c r="D87" s="30"/>
      <c r="E87" s="137"/>
      <c r="F87" s="137"/>
      <c r="G87" s="137"/>
      <c r="H87" s="137"/>
      <c r="I87" s="30"/>
      <c r="J87" s="30"/>
      <c r="K87" s="79"/>
      <c r="L87" s="30"/>
      <c r="M87" s="30"/>
    </row>
    <row r="88" spans="1:13" x14ac:dyDescent="0.2">
      <c r="A88" s="18" t="s">
        <v>53</v>
      </c>
      <c r="B88" s="2" t="s">
        <v>123</v>
      </c>
      <c r="C88" s="61">
        <v>8500</v>
      </c>
      <c r="D88" s="37"/>
      <c r="E88" s="6"/>
      <c r="F88" s="6"/>
      <c r="G88" s="6"/>
      <c r="H88" s="6"/>
      <c r="I88" s="6"/>
      <c r="J88" s="6"/>
      <c r="K88" s="6"/>
      <c r="L88" s="6"/>
      <c r="M88" s="6"/>
    </row>
    <row r="89" spans="1:13" ht="13.5" thickBot="1" x14ac:dyDescent="0.25">
      <c r="A89" s="149" t="s">
        <v>54</v>
      </c>
      <c r="B89" s="4" t="s">
        <v>123</v>
      </c>
      <c r="C89" s="152">
        <v>5100</v>
      </c>
      <c r="D89" s="155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">
      <c r="A90" s="8" t="s">
        <v>30</v>
      </c>
      <c r="B90" s="2" t="s">
        <v>123</v>
      </c>
      <c r="C90" s="26"/>
      <c r="D90" s="11"/>
      <c r="E90" s="6"/>
      <c r="F90" s="6"/>
      <c r="G90" s="6"/>
      <c r="H90" s="6"/>
      <c r="I90" s="6"/>
      <c r="J90" s="6"/>
      <c r="K90" s="6">
        <v>5500</v>
      </c>
      <c r="L90" s="6"/>
      <c r="M90" s="6"/>
    </row>
    <row r="91" spans="1:13" x14ac:dyDescent="0.2">
      <c r="A91" s="64" t="s">
        <v>165</v>
      </c>
      <c r="B91" s="29" t="s">
        <v>123</v>
      </c>
      <c r="C91" s="33">
        <v>385000</v>
      </c>
      <c r="D91" s="30"/>
      <c r="E91" s="30"/>
      <c r="F91" s="30"/>
      <c r="G91" s="30"/>
      <c r="H91" s="30"/>
      <c r="I91" s="30"/>
      <c r="J91" s="30"/>
      <c r="K91" s="60"/>
      <c r="L91" s="30"/>
      <c r="M91" s="30"/>
    </row>
    <row r="92" spans="1:13" x14ac:dyDescent="0.2">
      <c r="A92" s="64" t="s">
        <v>474</v>
      </c>
      <c r="B92" s="2" t="s">
        <v>123</v>
      </c>
      <c r="C92" s="28">
        <v>1750</v>
      </c>
      <c r="D92" s="10"/>
      <c r="E92" s="11"/>
      <c r="F92" s="11"/>
      <c r="G92" s="11"/>
      <c r="H92" s="6"/>
      <c r="I92" s="6"/>
      <c r="J92" s="6"/>
      <c r="K92" s="6"/>
      <c r="L92" s="6"/>
      <c r="M92" s="6"/>
    </row>
    <row r="93" spans="1:13" x14ac:dyDescent="0.2">
      <c r="A93" s="54" t="s">
        <v>130</v>
      </c>
      <c r="B93" s="135" t="s">
        <v>123</v>
      </c>
      <c r="C93" s="26">
        <v>3850</v>
      </c>
      <c r="D93" s="6"/>
      <c r="E93" s="42"/>
      <c r="F93" s="6"/>
      <c r="G93" s="6"/>
      <c r="H93" s="6"/>
      <c r="I93" s="42"/>
      <c r="J93" s="42"/>
      <c r="K93" s="6"/>
      <c r="L93" s="42"/>
      <c r="M93" s="42"/>
    </row>
    <row r="94" spans="1:13" x14ac:dyDescent="0.2">
      <c r="A94" s="64" t="s">
        <v>156</v>
      </c>
      <c r="B94" s="2" t="s">
        <v>123</v>
      </c>
      <c r="C94" s="61" t="s">
        <v>27</v>
      </c>
      <c r="D94" s="6"/>
      <c r="E94" s="6"/>
      <c r="F94" s="6"/>
      <c r="G94" s="6"/>
      <c r="H94" s="11">
        <v>165000</v>
      </c>
      <c r="I94" s="11"/>
      <c r="J94" s="11"/>
      <c r="K94" s="6"/>
      <c r="L94" s="6"/>
      <c r="M94" s="6"/>
    </row>
    <row r="95" spans="1:13" x14ac:dyDescent="0.2">
      <c r="A95" s="64" t="s">
        <v>183</v>
      </c>
      <c r="B95" s="17" t="s">
        <v>123</v>
      </c>
      <c r="C95" s="11">
        <v>2750</v>
      </c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x14ac:dyDescent="0.2">
      <c r="A96" s="62" t="s">
        <v>208</v>
      </c>
      <c r="B96" s="2" t="s">
        <v>123</v>
      </c>
      <c r="C96" s="25">
        <v>840</v>
      </c>
      <c r="D96" s="9"/>
      <c r="E96" s="9"/>
      <c r="F96" s="9"/>
      <c r="G96" s="9"/>
      <c r="H96" s="9">
        <v>880</v>
      </c>
      <c r="I96" s="9"/>
      <c r="J96" s="9"/>
      <c r="K96" s="9"/>
      <c r="L96" s="9"/>
      <c r="M96" s="9"/>
    </row>
    <row r="97" spans="1:13" x14ac:dyDescent="0.2">
      <c r="A97" s="62" t="s">
        <v>208</v>
      </c>
      <c r="B97" s="2" t="s">
        <v>123</v>
      </c>
      <c r="C97" s="28">
        <v>840</v>
      </c>
      <c r="D97" s="28"/>
      <c r="E97" s="26"/>
      <c r="F97" s="26"/>
      <c r="G97" s="26"/>
      <c r="H97" s="26">
        <v>880</v>
      </c>
      <c r="I97" s="26"/>
      <c r="J97" s="26"/>
      <c r="K97" s="26"/>
      <c r="L97" s="26"/>
      <c r="M97" s="26"/>
    </row>
    <row r="98" spans="1:13" x14ac:dyDescent="0.2">
      <c r="A98" s="62" t="s">
        <v>208</v>
      </c>
      <c r="B98" s="2" t="s">
        <v>123</v>
      </c>
      <c r="C98" s="28">
        <v>840</v>
      </c>
      <c r="D98" s="10"/>
      <c r="E98" s="6"/>
      <c r="F98" s="6"/>
      <c r="G98" s="6"/>
      <c r="H98" s="6">
        <v>880</v>
      </c>
      <c r="I98" s="6"/>
      <c r="J98" s="6"/>
      <c r="K98" s="6"/>
      <c r="L98" s="6"/>
      <c r="M98" s="6"/>
    </row>
    <row r="99" spans="1:13" x14ac:dyDescent="0.2">
      <c r="A99" s="8" t="s">
        <v>207</v>
      </c>
      <c r="B99" s="2" t="s">
        <v>123</v>
      </c>
      <c r="C99" s="26">
        <v>840</v>
      </c>
      <c r="D99" s="11"/>
      <c r="E99" s="6"/>
      <c r="F99" s="6"/>
      <c r="G99" s="6"/>
      <c r="H99" s="6">
        <v>880</v>
      </c>
      <c r="I99" s="6"/>
      <c r="J99" s="6"/>
      <c r="K99" s="6"/>
      <c r="L99" s="6"/>
      <c r="M99" s="6"/>
    </row>
    <row r="100" spans="1:13" x14ac:dyDescent="0.2">
      <c r="A100" s="18" t="s">
        <v>61</v>
      </c>
      <c r="B100" s="2" t="s">
        <v>123</v>
      </c>
      <c r="C100" s="61">
        <v>4900</v>
      </c>
      <c r="D100" s="37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">
      <c r="A101" s="24" t="s">
        <v>122</v>
      </c>
      <c r="B101" s="41" t="s">
        <v>123</v>
      </c>
      <c r="C101" s="26">
        <v>90000</v>
      </c>
      <c r="D101" s="6"/>
      <c r="E101" s="42"/>
      <c r="F101" s="6"/>
      <c r="G101" s="6"/>
      <c r="H101" s="6"/>
      <c r="I101" s="42"/>
      <c r="J101" s="42"/>
      <c r="K101" s="6"/>
      <c r="L101" s="42"/>
      <c r="M101" s="42"/>
    </row>
    <row r="102" spans="1:13" x14ac:dyDescent="0.2">
      <c r="A102" s="64" t="s">
        <v>163</v>
      </c>
      <c r="B102" s="2" t="s">
        <v>123</v>
      </c>
      <c r="C102" s="26">
        <v>5500</v>
      </c>
      <c r="D102" s="6"/>
      <c r="E102" s="60"/>
      <c r="F102" s="6"/>
      <c r="G102" s="6"/>
      <c r="H102" s="11"/>
      <c r="I102" s="60"/>
      <c r="J102" s="11"/>
      <c r="K102" s="6"/>
      <c r="L102" s="6"/>
      <c r="M102" s="6"/>
    </row>
    <row r="103" spans="1:13" x14ac:dyDescent="0.2">
      <c r="A103" s="64" t="s">
        <v>181</v>
      </c>
      <c r="B103" s="17" t="s">
        <v>123</v>
      </c>
      <c r="C103" s="6">
        <v>660</v>
      </c>
      <c r="D103" s="6"/>
      <c r="E103" s="60"/>
      <c r="F103" s="6"/>
      <c r="G103" s="6"/>
      <c r="H103" s="10"/>
      <c r="I103" s="60"/>
      <c r="J103" s="6"/>
      <c r="K103" s="6"/>
      <c r="L103" s="6"/>
      <c r="M103" s="6"/>
    </row>
    <row r="104" spans="1:13" x14ac:dyDescent="0.2">
      <c r="A104" s="64" t="s">
        <v>182</v>
      </c>
      <c r="B104" s="32" t="s">
        <v>123</v>
      </c>
      <c r="C104" s="58">
        <v>16500</v>
      </c>
      <c r="D104" s="58"/>
      <c r="E104" s="58"/>
      <c r="F104" s="58"/>
      <c r="G104" s="58"/>
      <c r="H104" s="58"/>
      <c r="I104" s="71"/>
      <c r="J104" s="58"/>
      <c r="K104" s="58"/>
      <c r="L104" s="58"/>
      <c r="M104" s="58"/>
    </row>
    <row r="105" spans="1:13" x14ac:dyDescent="0.2">
      <c r="A105" s="64" t="s">
        <v>166</v>
      </c>
      <c r="B105" s="29" t="s">
        <v>123</v>
      </c>
      <c r="C105" s="34">
        <v>220000</v>
      </c>
      <c r="D105" s="46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x14ac:dyDescent="0.2">
      <c r="A106" s="53" t="s">
        <v>131</v>
      </c>
      <c r="B106" s="135" t="s">
        <v>123</v>
      </c>
      <c r="C106" s="26">
        <v>22000</v>
      </c>
      <c r="D106" s="6"/>
      <c r="E106" s="42"/>
      <c r="F106" s="6"/>
      <c r="G106" s="6"/>
      <c r="H106" s="6"/>
      <c r="I106" s="42"/>
      <c r="J106" s="42"/>
      <c r="K106" s="6"/>
      <c r="L106" s="42"/>
      <c r="M106" s="42"/>
    </row>
    <row r="107" spans="1:13" x14ac:dyDescent="0.2">
      <c r="A107" s="64" t="s">
        <v>162</v>
      </c>
      <c r="B107" s="2" t="s">
        <v>123</v>
      </c>
      <c r="C107" s="26">
        <v>3850</v>
      </c>
      <c r="D107" s="6"/>
      <c r="E107" s="60"/>
      <c r="F107" s="6"/>
      <c r="G107" s="6"/>
      <c r="H107" s="6"/>
      <c r="I107" s="60"/>
      <c r="J107" s="6"/>
      <c r="K107" s="6"/>
      <c r="L107" s="6"/>
      <c r="M107" s="6"/>
    </row>
    <row r="108" spans="1:13" x14ac:dyDescent="0.2">
      <c r="A108" s="64" t="s">
        <v>63</v>
      </c>
      <c r="B108" s="2" t="s">
        <v>123</v>
      </c>
      <c r="C108" s="45">
        <v>900</v>
      </c>
      <c r="D108" s="114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">
      <c r="A109" s="64" t="s">
        <v>475</v>
      </c>
      <c r="B109" s="63" t="s">
        <v>123</v>
      </c>
      <c r="C109" s="26"/>
      <c r="D109" s="6"/>
      <c r="E109" s="11"/>
      <c r="F109" s="11"/>
      <c r="G109" s="11"/>
      <c r="H109" s="6">
        <v>36000</v>
      </c>
      <c r="I109" s="6"/>
      <c r="J109" s="6"/>
      <c r="K109" s="6"/>
      <c r="L109" s="6"/>
      <c r="M109" s="6"/>
    </row>
    <row r="110" spans="1:13" x14ac:dyDescent="0.2">
      <c r="A110" s="64" t="s">
        <v>159</v>
      </c>
      <c r="B110" s="2" t="s">
        <v>158</v>
      </c>
      <c r="C110" s="25">
        <v>142000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">
      <c r="A111" s="110" t="s">
        <v>160</v>
      </c>
      <c r="B111" s="2" t="s">
        <v>158</v>
      </c>
      <c r="C111" s="26">
        <v>278000</v>
      </c>
      <c r="D111" s="6"/>
      <c r="E111" s="6"/>
      <c r="F111" s="6"/>
      <c r="G111" s="6"/>
      <c r="H111" s="26"/>
      <c r="I111" s="6"/>
      <c r="J111" s="6"/>
      <c r="K111" s="26"/>
      <c r="L111" s="6"/>
      <c r="M111" s="6"/>
    </row>
    <row r="112" spans="1:13" x14ac:dyDescent="0.2">
      <c r="A112" s="62" t="s">
        <v>243</v>
      </c>
      <c r="B112" s="73" t="s">
        <v>158</v>
      </c>
      <c r="C112" s="60">
        <v>20000</v>
      </c>
      <c r="D112" s="60"/>
      <c r="E112" s="80"/>
      <c r="F112" s="80"/>
      <c r="G112" s="80"/>
      <c r="H112" s="60">
        <v>21000</v>
      </c>
      <c r="I112" s="80"/>
      <c r="J112" s="80"/>
      <c r="K112" s="60" t="s">
        <v>27</v>
      </c>
      <c r="L112" s="80"/>
      <c r="M112" s="80"/>
    </row>
    <row r="113" spans="1:13" x14ac:dyDescent="0.2">
      <c r="A113" s="64" t="s">
        <v>161</v>
      </c>
      <c r="B113" s="2" t="s">
        <v>158</v>
      </c>
      <c r="C113" s="26">
        <v>200000</v>
      </c>
      <c r="D113" s="11"/>
      <c r="E113" s="6"/>
      <c r="F113" s="6"/>
      <c r="G113" s="6"/>
      <c r="H113" s="6"/>
      <c r="I113" s="6"/>
      <c r="J113" s="6"/>
      <c r="K113" s="6"/>
      <c r="L113" s="6"/>
      <c r="M113" s="6"/>
    </row>
    <row r="114" spans="1:13" x14ac:dyDescent="0.2">
      <c r="A114" s="15" t="s">
        <v>190</v>
      </c>
      <c r="B114" s="136" t="s">
        <v>158</v>
      </c>
      <c r="C114" s="123">
        <v>580000</v>
      </c>
      <c r="D114" s="57"/>
      <c r="E114" s="3"/>
      <c r="F114" s="6"/>
      <c r="G114" s="6"/>
      <c r="H114" s="3"/>
      <c r="I114" s="3"/>
      <c r="J114" s="3"/>
      <c r="K114" s="3"/>
      <c r="L114" s="3"/>
      <c r="M114" s="3"/>
    </row>
    <row r="115" spans="1:13" x14ac:dyDescent="0.2">
      <c r="A115" s="64" t="s">
        <v>180</v>
      </c>
      <c r="B115" s="2" t="s">
        <v>158</v>
      </c>
      <c r="C115" s="26">
        <v>260000</v>
      </c>
      <c r="D115" s="11"/>
      <c r="E115" s="60"/>
      <c r="F115" s="6"/>
      <c r="G115" s="6"/>
      <c r="H115" s="10"/>
      <c r="I115" s="60"/>
      <c r="J115" s="6"/>
      <c r="K115" s="6"/>
      <c r="L115" s="6"/>
      <c r="M115" s="6"/>
    </row>
    <row r="116" spans="1:13" x14ac:dyDescent="0.2">
      <c r="A116" s="64" t="s">
        <v>157</v>
      </c>
      <c r="B116" s="2" t="s">
        <v>158</v>
      </c>
      <c r="C116" s="25">
        <v>125000</v>
      </c>
      <c r="D116" s="9"/>
      <c r="E116" s="9"/>
      <c r="F116" s="9"/>
      <c r="G116" s="9"/>
      <c r="H116" s="9">
        <v>125000</v>
      </c>
      <c r="I116" s="9"/>
      <c r="J116" s="9"/>
      <c r="K116" s="9"/>
      <c r="L116" s="9"/>
      <c r="M116" s="9"/>
    </row>
    <row r="117" spans="1:13" x14ac:dyDescent="0.2">
      <c r="A117" s="66" t="s">
        <v>343</v>
      </c>
      <c r="B117" s="2" t="s">
        <v>269</v>
      </c>
      <c r="C117" s="26" t="s">
        <v>27</v>
      </c>
      <c r="D117" s="26"/>
      <c r="E117" s="26"/>
      <c r="F117" s="26"/>
      <c r="G117" s="26"/>
      <c r="H117" s="26">
        <v>20000</v>
      </c>
      <c r="I117" s="26"/>
      <c r="J117" s="26"/>
      <c r="K117" s="26" t="s">
        <v>27</v>
      </c>
      <c r="L117" s="26"/>
      <c r="M117" s="26"/>
    </row>
    <row r="118" spans="1:13" x14ac:dyDescent="0.2">
      <c r="A118" s="91" t="s">
        <v>291</v>
      </c>
      <c r="B118" s="2" t="s">
        <v>269</v>
      </c>
      <c r="C118" s="26"/>
      <c r="D118" s="6"/>
      <c r="E118" s="6"/>
      <c r="F118" s="6"/>
      <c r="G118" s="6"/>
      <c r="H118" s="6" t="s">
        <v>27</v>
      </c>
      <c r="I118" s="6"/>
      <c r="J118" s="6"/>
      <c r="K118" s="6">
        <v>5000</v>
      </c>
      <c r="L118" s="6"/>
      <c r="M118" s="6"/>
    </row>
    <row r="119" spans="1:13" x14ac:dyDescent="0.2">
      <c r="A119" s="66" t="s">
        <v>329</v>
      </c>
      <c r="B119" s="2" t="s">
        <v>269</v>
      </c>
      <c r="C119" s="26">
        <v>16000</v>
      </c>
      <c r="D119" s="11"/>
      <c r="E119" s="6"/>
      <c r="F119" s="6"/>
      <c r="G119" s="6"/>
      <c r="H119" s="6"/>
      <c r="I119" s="6"/>
      <c r="J119" s="6"/>
      <c r="K119" s="6"/>
      <c r="L119" s="6"/>
      <c r="M119" s="6"/>
    </row>
    <row r="120" spans="1:13" x14ac:dyDescent="0.2">
      <c r="A120" s="66" t="s">
        <v>333</v>
      </c>
      <c r="B120" s="2" t="s">
        <v>269</v>
      </c>
      <c r="C120" s="26">
        <v>6000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x14ac:dyDescent="0.2">
      <c r="A121" s="66" t="s">
        <v>333</v>
      </c>
      <c r="B121" s="2" t="s">
        <v>269</v>
      </c>
      <c r="C121" s="26">
        <v>6000</v>
      </c>
      <c r="D121" s="6"/>
      <c r="E121" s="11"/>
      <c r="F121" s="11"/>
      <c r="G121" s="11"/>
      <c r="H121" s="6"/>
      <c r="I121" s="6"/>
      <c r="J121" s="6"/>
      <c r="K121" s="6" t="s">
        <v>27</v>
      </c>
      <c r="L121" s="6"/>
      <c r="M121" s="6"/>
    </row>
    <row r="122" spans="1:13" x14ac:dyDescent="0.2">
      <c r="A122" s="66" t="s">
        <v>272</v>
      </c>
      <c r="B122" s="2" t="s">
        <v>269</v>
      </c>
      <c r="C122" s="26">
        <v>23000</v>
      </c>
      <c r="D122" s="6"/>
      <c r="E122" s="6"/>
      <c r="F122" s="6"/>
      <c r="G122" s="6"/>
      <c r="H122" s="6">
        <v>12000</v>
      </c>
      <c r="I122" s="6"/>
      <c r="J122" s="6"/>
      <c r="K122" s="6">
        <v>23000</v>
      </c>
      <c r="L122" s="3"/>
      <c r="M122" s="6"/>
    </row>
    <row r="123" spans="1:13" x14ac:dyDescent="0.2">
      <c r="A123" s="66" t="s">
        <v>282</v>
      </c>
      <c r="B123" s="2" t="s">
        <v>269</v>
      </c>
      <c r="C123" s="26">
        <v>5000</v>
      </c>
      <c r="D123" s="6"/>
      <c r="E123" s="6"/>
      <c r="F123" s="6"/>
      <c r="G123" s="6"/>
      <c r="H123" s="6">
        <v>5000</v>
      </c>
      <c r="I123" s="6"/>
      <c r="J123" s="6"/>
      <c r="K123" s="6">
        <v>5000</v>
      </c>
      <c r="L123" s="6"/>
      <c r="M123" s="6"/>
    </row>
    <row r="124" spans="1:13" x14ac:dyDescent="0.2">
      <c r="A124" s="66" t="s">
        <v>270</v>
      </c>
      <c r="B124" s="2" t="s">
        <v>269</v>
      </c>
      <c r="C124" s="26">
        <v>23000</v>
      </c>
      <c r="D124" s="6"/>
      <c r="E124" s="6"/>
      <c r="F124" s="6"/>
      <c r="G124" s="6"/>
      <c r="H124" s="6">
        <v>23000</v>
      </c>
      <c r="I124" s="6"/>
      <c r="J124" s="6"/>
      <c r="K124" s="6">
        <v>12000</v>
      </c>
      <c r="L124" s="6"/>
      <c r="M124" s="6"/>
    </row>
    <row r="125" spans="1:13" x14ac:dyDescent="0.2">
      <c r="A125" s="66" t="s">
        <v>278</v>
      </c>
      <c r="B125" s="2" t="s">
        <v>269</v>
      </c>
      <c r="C125" s="26">
        <v>36000</v>
      </c>
      <c r="D125" s="6"/>
      <c r="E125" s="60"/>
      <c r="F125" s="6"/>
      <c r="G125" s="6"/>
      <c r="H125" s="6">
        <v>36000</v>
      </c>
      <c r="I125" s="6"/>
      <c r="J125" s="6"/>
      <c r="K125" s="6">
        <v>36000</v>
      </c>
      <c r="L125" s="6"/>
      <c r="M125" s="6"/>
    </row>
    <row r="126" spans="1:13" x14ac:dyDescent="0.2">
      <c r="A126" s="66" t="s">
        <v>277</v>
      </c>
      <c r="B126" s="17" t="s">
        <v>269</v>
      </c>
      <c r="C126" s="6"/>
      <c r="D126" s="6"/>
      <c r="E126" s="6"/>
      <c r="F126" s="6"/>
      <c r="G126" s="6"/>
      <c r="H126" s="6">
        <v>7000</v>
      </c>
      <c r="I126" s="6"/>
      <c r="J126" s="6"/>
      <c r="K126" s="6">
        <v>7000</v>
      </c>
      <c r="L126" s="6"/>
      <c r="M126" s="6"/>
    </row>
    <row r="127" spans="1:13" x14ac:dyDescent="0.2">
      <c r="A127" s="66" t="s">
        <v>328</v>
      </c>
      <c r="B127" s="32" t="s">
        <v>269</v>
      </c>
      <c r="C127" s="60" t="s">
        <v>27</v>
      </c>
      <c r="D127" s="60"/>
      <c r="E127" s="6"/>
      <c r="F127" s="6"/>
      <c r="G127" s="6"/>
      <c r="H127" s="6">
        <v>12000</v>
      </c>
      <c r="I127" s="6"/>
      <c r="J127" s="6"/>
      <c r="K127" s="6"/>
      <c r="L127" s="6"/>
      <c r="M127" s="6"/>
    </row>
    <row r="128" spans="1:13" x14ac:dyDescent="0.2">
      <c r="A128" s="66" t="s">
        <v>328</v>
      </c>
      <c r="B128" s="17" t="s">
        <v>269</v>
      </c>
      <c r="C128" s="6"/>
      <c r="D128" s="6"/>
      <c r="E128" s="6"/>
      <c r="F128" s="6"/>
      <c r="G128" s="6"/>
      <c r="H128" s="6"/>
      <c r="I128" s="6"/>
      <c r="J128" s="6"/>
      <c r="K128" s="6">
        <v>14000</v>
      </c>
      <c r="L128" s="6"/>
      <c r="M128" s="6"/>
    </row>
    <row r="129" spans="1:13" x14ac:dyDescent="0.2">
      <c r="A129" s="66" t="s">
        <v>322</v>
      </c>
      <c r="B129" s="2" t="s">
        <v>269</v>
      </c>
      <c r="C129" s="26"/>
      <c r="D129" s="6"/>
      <c r="E129" s="6"/>
      <c r="F129" s="6"/>
      <c r="G129" s="6"/>
      <c r="H129" s="11">
        <v>12000</v>
      </c>
      <c r="I129" s="11"/>
      <c r="J129" s="11"/>
      <c r="K129" s="6"/>
      <c r="L129" s="6"/>
      <c r="M129" s="6"/>
    </row>
    <row r="130" spans="1:13" x14ac:dyDescent="0.2">
      <c r="A130" s="62" t="s">
        <v>315</v>
      </c>
      <c r="B130" s="2" t="s">
        <v>269</v>
      </c>
      <c r="C130" s="26">
        <v>24000</v>
      </c>
      <c r="D130" s="6"/>
      <c r="E130" s="6"/>
      <c r="F130" s="6"/>
      <c r="G130" s="6"/>
      <c r="H130" s="6"/>
      <c r="I130" s="6"/>
      <c r="J130" s="6"/>
      <c r="K130" s="6" t="s">
        <v>27</v>
      </c>
      <c r="L130" s="6"/>
      <c r="M130" s="6"/>
    </row>
    <row r="131" spans="1:13" x14ac:dyDescent="0.2">
      <c r="A131" s="66" t="s">
        <v>281</v>
      </c>
      <c r="B131" s="2" t="s">
        <v>269</v>
      </c>
      <c r="C131" s="26"/>
      <c r="D131" s="6"/>
      <c r="E131" s="6"/>
      <c r="F131" s="6"/>
      <c r="G131" s="6"/>
      <c r="H131" s="6">
        <v>15000</v>
      </c>
      <c r="I131" s="6"/>
      <c r="J131" s="6"/>
      <c r="K131" s="6">
        <v>15000</v>
      </c>
      <c r="L131" s="6"/>
      <c r="M131" s="6"/>
    </row>
    <row r="132" spans="1:13" x14ac:dyDescent="0.2">
      <c r="A132" s="66" t="s">
        <v>327</v>
      </c>
      <c r="B132" s="2" t="s">
        <v>269</v>
      </c>
      <c r="C132" s="61" t="s">
        <v>27</v>
      </c>
      <c r="D132" s="60"/>
      <c r="E132" s="52"/>
      <c r="F132" s="11"/>
      <c r="G132" s="11"/>
      <c r="H132" s="11">
        <v>12000</v>
      </c>
      <c r="I132" s="79"/>
      <c r="J132" s="11"/>
      <c r="K132" s="11"/>
      <c r="L132" s="11"/>
      <c r="M132" s="11"/>
    </row>
    <row r="133" spans="1:13" x14ac:dyDescent="0.2">
      <c r="A133" s="66" t="s">
        <v>327</v>
      </c>
      <c r="B133" s="2" t="s">
        <v>269</v>
      </c>
      <c r="C133" s="26"/>
      <c r="D133" s="6"/>
      <c r="E133" s="6"/>
      <c r="F133" s="6"/>
      <c r="G133" s="6"/>
      <c r="H133" s="11">
        <v>12000</v>
      </c>
      <c r="I133" s="6"/>
      <c r="J133" s="6" t="s">
        <v>27</v>
      </c>
      <c r="K133" s="60" t="s">
        <v>27</v>
      </c>
      <c r="L133" s="6"/>
      <c r="M133" s="6"/>
    </row>
    <row r="134" spans="1:13" x14ac:dyDescent="0.2">
      <c r="A134" s="66" t="s">
        <v>276</v>
      </c>
      <c r="B134" s="2" t="s">
        <v>269</v>
      </c>
      <c r="C134" s="26">
        <v>7000</v>
      </c>
      <c r="D134" s="6"/>
      <c r="E134" s="6"/>
      <c r="F134" s="6"/>
      <c r="G134" s="6"/>
      <c r="H134" s="11"/>
      <c r="I134" s="11"/>
      <c r="J134" s="11"/>
      <c r="K134" s="6">
        <v>7000</v>
      </c>
      <c r="L134" s="6"/>
      <c r="M134" s="6"/>
    </row>
    <row r="135" spans="1:13" x14ac:dyDescent="0.2">
      <c r="A135" s="66" t="s">
        <v>279</v>
      </c>
      <c r="B135" s="2" t="s">
        <v>269</v>
      </c>
      <c r="C135" s="26"/>
      <c r="D135" s="6"/>
      <c r="E135" s="60"/>
      <c r="F135" s="6"/>
      <c r="G135" s="6"/>
      <c r="H135" s="6">
        <v>52000</v>
      </c>
      <c r="I135" s="6"/>
      <c r="J135" s="6"/>
      <c r="K135" s="6"/>
      <c r="L135" s="6"/>
      <c r="M135" s="6"/>
    </row>
    <row r="136" spans="1:13" x14ac:dyDescent="0.2">
      <c r="A136" s="91" t="s">
        <v>293</v>
      </c>
      <c r="B136" s="2" t="s">
        <v>269</v>
      </c>
      <c r="C136" s="26">
        <v>10000</v>
      </c>
      <c r="D136" s="11"/>
      <c r="E136" s="6"/>
      <c r="F136" s="11"/>
      <c r="G136" s="11"/>
      <c r="H136" s="6">
        <v>10000</v>
      </c>
      <c r="I136" s="6"/>
      <c r="J136" s="6"/>
      <c r="K136" s="6" t="s">
        <v>27</v>
      </c>
      <c r="L136" s="6"/>
      <c r="M136" s="6"/>
    </row>
    <row r="137" spans="1:13" x14ac:dyDescent="0.2">
      <c r="A137" s="66" t="s">
        <v>293</v>
      </c>
      <c r="B137" s="2" t="s">
        <v>269</v>
      </c>
      <c r="C137" s="26"/>
      <c r="D137" s="6"/>
      <c r="E137" s="6"/>
      <c r="F137" s="6"/>
      <c r="G137" s="6"/>
      <c r="H137" s="11">
        <v>14000</v>
      </c>
      <c r="I137" s="6"/>
      <c r="J137" s="6"/>
      <c r="K137" s="6">
        <v>14000</v>
      </c>
      <c r="L137" s="6"/>
      <c r="M137" s="6"/>
    </row>
    <row r="138" spans="1:13" x14ac:dyDescent="0.2">
      <c r="A138" s="66" t="s">
        <v>303</v>
      </c>
      <c r="B138" s="29" t="s">
        <v>269</v>
      </c>
      <c r="C138" s="26"/>
      <c r="D138" s="6"/>
      <c r="E138" s="6"/>
      <c r="F138" s="6"/>
      <c r="G138" s="6"/>
      <c r="H138" s="3"/>
      <c r="I138" s="6"/>
      <c r="J138" s="6"/>
      <c r="K138" s="6">
        <v>7000</v>
      </c>
      <c r="L138" s="6"/>
      <c r="M138" s="6"/>
    </row>
    <row r="139" spans="1:13" x14ac:dyDescent="0.2">
      <c r="A139" s="66" t="s">
        <v>331</v>
      </c>
      <c r="B139" s="2" t="s">
        <v>269</v>
      </c>
      <c r="C139" s="26"/>
      <c r="D139" s="6"/>
      <c r="E139" s="6"/>
      <c r="F139" s="6"/>
      <c r="G139" s="6"/>
      <c r="H139" s="6">
        <v>12000</v>
      </c>
      <c r="I139" s="6"/>
      <c r="J139" s="6"/>
      <c r="K139" s="6">
        <v>12000</v>
      </c>
      <c r="L139" s="6"/>
      <c r="M139" s="6"/>
    </row>
    <row r="140" spans="1:13" x14ac:dyDescent="0.2">
      <c r="A140" s="66" t="s">
        <v>271</v>
      </c>
      <c r="B140" s="2" t="s">
        <v>269</v>
      </c>
      <c r="C140" s="26">
        <v>72000</v>
      </c>
      <c r="D140" s="11"/>
      <c r="E140" s="6"/>
      <c r="F140" s="6"/>
      <c r="G140" s="6"/>
      <c r="H140" s="6"/>
      <c r="I140" s="6"/>
      <c r="J140" s="6"/>
      <c r="K140" s="6"/>
      <c r="M140" s="6"/>
    </row>
    <row r="141" spans="1:13" x14ac:dyDescent="0.2">
      <c r="A141" s="66" t="s">
        <v>275</v>
      </c>
      <c r="B141" s="2" t="s">
        <v>269</v>
      </c>
      <c r="C141" s="26">
        <v>6000</v>
      </c>
      <c r="D141" s="6"/>
      <c r="E141" s="6"/>
      <c r="F141" s="6"/>
      <c r="G141" s="6"/>
      <c r="H141" s="6">
        <v>6000</v>
      </c>
      <c r="I141" s="6"/>
      <c r="J141" s="6"/>
      <c r="K141" s="6">
        <v>6000</v>
      </c>
      <c r="L141" s="6"/>
      <c r="M141" s="6"/>
    </row>
    <row r="142" spans="1:13" x14ac:dyDescent="0.2">
      <c r="A142" s="66" t="s">
        <v>274</v>
      </c>
      <c r="B142" s="2" t="s">
        <v>269</v>
      </c>
      <c r="C142" s="26">
        <v>12000</v>
      </c>
      <c r="D142" s="6"/>
      <c r="E142" s="6"/>
      <c r="F142" s="6"/>
      <c r="G142" s="6"/>
      <c r="H142" s="6">
        <v>12000</v>
      </c>
      <c r="I142" s="6"/>
      <c r="J142" s="6"/>
      <c r="K142" s="6">
        <v>12000</v>
      </c>
      <c r="L142" s="6"/>
      <c r="M142" s="6"/>
    </row>
    <row r="143" spans="1:13" x14ac:dyDescent="0.2">
      <c r="A143" s="66" t="s">
        <v>273</v>
      </c>
      <c r="B143" s="2" t="s">
        <v>269</v>
      </c>
      <c r="C143" s="26">
        <v>15000</v>
      </c>
      <c r="D143" s="6"/>
      <c r="E143" s="6"/>
      <c r="F143" s="6"/>
      <c r="G143" s="6"/>
      <c r="H143" s="6">
        <v>15000</v>
      </c>
      <c r="I143" s="6"/>
      <c r="J143" s="6"/>
      <c r="K143" s="6">
        <v>15000</v>
      </c>
      <c r="L143" s="6"/>
      <c r="M143" s="6"/>
    </row>
    <row r="144" spans="1:13" x14ac:dyDescent="0.2">
      <c r="A144" s="66" t="s">
        <v>472</v>
      </c>
      <c r="B144" s="2" t="s">
        <v>269</v>
      </c>
      <c r="C144" s="26">
        <v>6500</v>
      </c>
      <c r="D144" s="6"/>
      <c r="E144" s="6"/>
      <c r="F144" s="6"/>
      <c r="G144" s="6"/>
      <c r="H144" s="6"/>
      <c r="I144" s="6"/>
      <c r="J144" s="6"/>
      <c r="K144" s="6" t="s">
        <v>27</v>
      </c>
      <c r="L144" s="6"/>
      <c r="M144" s="6"/>
    </row>
    <row r="145" spans="1:13" x14ac:dyDescent="0.2">
      <c r="A145" s="66" t="s">
        <v>294</v>
      </c>
      <c r="B145" s="29" t="s">
        <v>269</v>
      </c>
      <c r="C145" s="26"/>
      <c r="D145" s="6"/>
      <c r="E145" s="6"/>
      <c r="F145" s="6"/>
      <c r="G145" s="6"/>
      <c r="H145" s="3"/>
      <c r="I145" s="6"/>
      <c r="J145" s="6"/>
      <c r="K145" s="6">
        <v>20000</v>
      </c>
      <c r="L145" s="6"/>
      <c r="M145" s="6"/>
    </row>
    <row r="146" spans="1:13" x14ac:dyDescent="0.2">
      <c r="A146" s="91" t="s">
        <v>294</v>
      </c>
      <c r="B146" s="2" t="s">
        <v>269</v>
      </c>
      <c r="C146" s="26"/>
      <c r="D146" s="6"/>
      <c r="E146" s="6"/>
      <c r="F146" s="6"/>
      <c r="G146" s="6"/>
      <c r="H146" s="6">
        <v>20000</v>
      </c>
      <c r="I146" s="6"/>
      <c r="J146" s="6"/>
      <c r="K146" s="6"/>
      <c r="L146" s="6"/>
      <c r="M146" s="6"/>
    </row>
    <row r="147" spans="1:13" x14ac:dyDescent="0.2">
      <c r="A147" s="66" t="s">
        <v>341</v>
      </c>
      <c r="B147" s="2" t="s">
        <v>269</v>
      </c>
      <c r="C147" s="26" t="s">
        <v>27</v>
      </c>
      <c r="D147" s="6"/>
      <c r="E147" s="6"/>
      <c r="F147" s="6"/>
      <c r="G147" s="6"/>
      <c r="H147" s="6"/>
      <c r="I147" s="6"/>
      <c r="J147" s="6"/>
      <c r="K147" s="6">
        <v>15000</v>
      </c>
      <c r="L147" s="6"/>
      <c r="M147" s="6"/>
    </row>
    <row r="148" spans="1:13" x14ac:dyDescent="0.2">
      <c r="A148" s="66" t="s">
        <v>501</v>
      </c>
      <c r="B148" s="63" t="s">
        <v>269</v>
      </c>
      <c r="C148" s="26">
        <v>4000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x14ac:dyDescent="0.2">
      <c r="A149" s="91" t="s">
        <v>295</v>
      </c>
      <c r="B149" s="2" t="s">
        <v>269</v>
      </c>
      <c r="C149" s="26"/>
      <c r="D149" s="6"/>
      <c r="E149" s="6"/>
      <c r="F149" s="6"/>
      <c r="G149" s="6"/>
      <c r="H149" s="6" t="s">
        <v>27</v>
      </c>
      <c r="I149" s="6"/>
      <c r="J149" s="6"/>
      <c r="K149" s="6">
        <v>5000</v>
      </c>
      <c r="L149" s="6"/>
      <c r="M149" s="6"/>
    </row>
    <row r="150" spans="1:13" x14ac:dyDescent="0.2">
      <c r="A150" s="66" t="s">
        <v>304</v>
      </c>
      <c r="B150" s="29" t="s">
        <v>269</v>
      </c>
      <c r="C150" s="26"/>
      <c r="D150" s="6"/>
      <c r="E150" s="6"/>
      <c r="F150" s="6"/>
      <c r="G150" s="6"/>
      <c r="H150" s="3"/>
      <c r="I150" s="6"/>
      <c r="J150" s="6"/>
      <c r="K150" s="6">
        <v>20000</v>
      </c>
      <c r="L150" s="6"/>
      <c r="M150" s="6"/>
    </row>
    <row r="151" spans="1:13" x14ac:dyDescent="0.2">
      <c r="A151" s="66" t="s">
        <v>280</v>
      </c>
      <c r="B151" s="2" t="s">
        <v>269</v>
      </c>
      <c r="C151" s="26"/>
      <c r="D151" s="6"/>
      <c r="E151" s="6"/>
      <c r="F151" s="6"/>
      <c r="G151" s="6"/>
      <c r="H151" s="6">
        <v>5000</v>
      </c>
      <c r="I151" s="6"/>
      <c r="J151" s="6"/>
      <c r="K151" s="6"/>
      <c r="L151" s="6"/>
      <c r="M151" s="6"/>
    </row>
    <row r="152" spans="1:13" x14ac:dyDescent="0.2">
      <c r="A152" s="66" t="s">
        <v>355</v>
      </c>
      <c r="B152" s="2" t="s">
        <v>269</v>
      </c>
      <c r="C152" s="26"/>
      <c r="D152" s="6"/>
      <c r="E152" s="6"/>
      <c r="F152" s="6"/>
      <c r="G152" s="6"/>
      <c r="H152" s="6">
        <v>30000</v>
      </c>
      <c r="I152" s="6"/>
      <c r="J152" s="6"/>
      <c r="K152" s="6"/>
      <c r="L152" s="6"/>
      <c r="M152" s="6"/>
    </row>
    <row r="153" spans="1:13" x14ac:dyDescent="0.2">
      <c r="A153" s="66" t="s">
        <v>306</v>
      </c>
      <c r="B153" s="29" t="s">
        <v>269</v>
      </c>
      <c r="C153" s="26"/>
      <c r="D153" s="6"/>
      <c r="E153" s="66"/>
      <c r="F153" s="11"/>
      <c r="G153" s="11"/>
      <c r="H153" s="6">
        <v>6000</v>
      </c>
      <c r="I153" s="66"/>
      <c r="J153" s="11"/>
      <c r="K153" s="6"/>
      <c r="L153" s="60"/>
      <c r="M153" s="6"/>
    </row>
    <row r="154" spans="1:13" x14ac:dyDescent="0.2">
      <c r="A154" s="66" t="s">
        <v>349</v>
      </c>
      <c r="B154" s="29" t="s">
        <v>269</v>
      </c>
      <c r="C154" s="26">
        <v>11550</v>
      </c>
      <c r="D154" s="6"/>
      <c r="E154" s="6"/>
      <c r="F154" s="6"/>
      <c r="G154" s="6"/>
      <c r="H154" s="11">
        <v>12710</v>
      </c>
      <c r="I154" s="6"/>
      <c r="J154" s="6"/>
      <c r="K154" s="6"/>
      <c r="L154" s="6"/>
      <c r="M154" s="6"/>
    </row>
    <row r="155" spans="1:13" x14ac:dyDescent="0.2">
      <c r="A155" s="66" t="s">
        <v>339</v>
      </c>
      <c r="B155" s="2" t="s">
        <v>269</v>
      </c>
      <c r="C155" s="26">
        <v>5000</v>
      </c>
      <c r="D155" s="6"/>
      <c r="E155" s="6"/>
      <c r="F155" s="6"/>
      <c r="G155" s="6"/>
      <c r="H155" s="6"/>
      <c r="I155" s="6"/>
      <c r="J155" s="6"/>
      <c r="K155" s="6">
        <v>5000</v>
      </c>
      <c r="L155" s="6"/>
      <c r="M155" s="6"/>
    </row>
    <row r="156" spans="1:13" x14ac:dyDescent="0.2">
      <c r="A156" s="64" t="s">
        <v>469</v>
      </c>
      <c r="B156" s="2" t="s">
        <v>269</v>
      </c>
      <c r="C156" s="26">
        <v>15000</v>
      </c>
      <c r="D156" s="6"/>
      <c r="E156" s="11"/>
      <c r="F156" s="11"/>
      <c r="G156" s="11"/>
      <c r="H156" s="6"/>
      <c r="I156" s="6"/>
      <c r="J156" s="6"/>
      <c r="K156" s="6"/>
      <c r="L156" s="6"/>
      <c r="M156" s="6"/>
    </row>
    <row r="157" spans="1:13" x14ac:dyDescent="0.2">
      <c r="A157" s="66" t="s">
        <v>342</v>
      </c>
      <c r="B157" s="2" t="s">
        <v>269</v>
      </c>
      <c r="C157" s="26" t="s">
        <v>27</v>
      </c>
      <c r="D157" s="6"/>
      <c r="E157" s="6"/>
      <c r="F157" s="6"/>
      <c r="G157" s="6"/>
      <c r="H157" s="6"/>
      <c r="I157" s="6"/>
      <c r="J157" s="6"/>
      <c r="K157" s="6">
        <v>10000</v>
      </c>
      <c r="L157" s="6"/>
      <c r="M157" s="6"/>
    </row>
    <row r="158" spans="1:13" x14ac:dyDescent="0.2">
      <c r="A158" s="66" t="s">
        <v>470</v>
      </c>
      <c r="B158" s="2" t="s">
        <v>269</v>
      </c>
      <c r="C158" s="26">
        <v>20000</v>
      </c>
      <c r="D158" s="6"/>
      <c r="E158" s="6"/>
      <c r="F158" s="6"/>
      <c r="G158" s="6"/>
      <c r="H158" s="6"/>
      <c r="I158" s="6"/>
      <c r="J158" s="6"/>
      <c r="K158" s="6" t="s">
        <v>27</v>
      </c>
      <c r="L158" s="6"/>
      <c r="M158" s="6"/>
    </row>
    <row r="159" spans="1:13" x14ac:dyDescent="0.2">
      <c r="A159" s="66" t="s">
        <v>305</v>
      </c>
      <c r="B159" s="29" t="s">
        <v>269</v>
      </c>
      <c r="C159" s="26"/>
      <c r="D159" s="6"/>
      <c r="E159" s="6"/>
      <c r="F159" s="6"/>
      <c r="G159" s="6"/>
      <c r="I159" s="6"/>
      <c r="J159" s="6"/>
      <c r="K159" s="6">
        <v>20000</v>
      </c>
      <c r="L159" s="6"/>
      <c r="M159" s="6"/>
    </row>
    <row r="160" spans="1:13" x14ac:dyDescent="0.2">
      <c r="A160" s="91" t="s">
        <v>292</v>
      </c>
      <c r="B160" s="2" t="s">
        <v>269</v>
      </c>
      <c r="C160" s="26"/>
      <c r="D160" s="6"/>
      <c r="E160" s="57"/>
      <c r="F160" s="10"/>
      <c r="G160" s="10"/>
      <c r="H160" s="6">
        <v>20000</v>
      </c>
      <c r="I160" s="6"/>
      <c r="J160" s="6"/>
      <c r="K160" s="6"/>
      <c r="L160" s="60" t="s">
        <v>27</v>
      </c>
      <c r="M160" s="6" t="s">
        <v>27</v>
      </c>
    </row>
    <row r="161" spans="1:13" x14ac:dyDescent="0.2">
      <c r="A161" s="66" t="s">
        <v>338</v>
      </c>
      <c r="B161" s="2" t="s">
        <v>269</v>
      </c>
      <c r="C161" s="26">
        <v>500000</v>
      </c>
      <c r="D161" s="6"/>
      <c r="E161" s="6"/>
      <c r="F161" s="6"/>
      <c r="G161" s="6"/>
      <c r="H161" s="11"/>
      <c r="I161" s="11"/>
      <c r="J161" s="11"/>
      <c r="K161" s="6">
        <v>50000</v>
      </c>
      <c r="L161" s="6"/>
      <c r="M161" s="6"/>
    </row>
    <row r="162" spans="1:13" x14ac:dyDescent="0.2">
      <c r="A162" s="66" t="s">
        <v>337</v>
      </c>
      <c r="B162" s="2" t="s">
        <v>269</v>
      </c>
      <c r="C162" s="26">
        <v>55000</v>
      </c>
      <c r="D162" s="6"/>
      <c r="E162" s="6"/>
      <c r="F162" s="6"/>
      <c r="G162" s="6"/>
      <c r="H162" s="6">
        <v>350000</v>
      </c>
      <c r="I162" s="6"/>
      <c r="J162" s="6"/>
      <c r="K162" s="6">
        <v>35000</v>
      </c>
      <c r="L162" s="6"/>
      <c r="M162" s="6"/>
    </row>
    <row r="163" spans="1:13" x14ac:dyDescent="0.2">
      <c r="A163" s="66" t="s">
        <v>340</v>
      </c>
      <c r="B163" s="2" t="s">
        <v>269</v>
      </c>
      <c r="C163" s="26">
        <v>3000</v>
      </c>
      <c r="D163" s="6"/>
      <c r="E163" s="6"/>
      <c r="F163" s="6"/>
      <c r="G163" s="6"/>
      <c r="H163" s="6"/>
      <c r="I163" s="6"/>
      <c r="J163" s="6"/>
      <c r="K163" s="6">
        <v>2500</v>
      </c>
      <c r="L163" s="6"/>
      <c r="M163" s="6"/>
    </row>
    <row r="164" spans="1:13" x14ac:dyDescent="0.2">
      <c r="A164" s="96" t="s">
        <v>447</v>
      </c>
      <c r="B164" s="29" t="s">
        <v>13</v>
      </c>
      <c r="C164" s="26">
        <v>8300000</v>
      </c>
      <c r="D164" s="6"/>
      <c r="E164" s="3"/>
      <c r="F164" s="6"/>
      <c r="G164" s="6"/>
      <c r="H164" s="6">
        <v>12000000</v>
      </c>
      <c r="I164" s="6"/>
      <c r="J164" s="6"/>
      <c r="K164" s="20">
        <v>12000000</v>
      </c>
      <c r="L164" s="6"/>
      <c r="M164" s="6"/>
    </row>
    <row r="165" spans="1:13" x14ac:dyDescent="0.2">
      <c r="A165" s="94" t="s">
        <v>429</v>
      </c>
      <c r="B165" s="2" t="s">
        <v>13</v>
      </c>
      <c r="C165" s="19">
        <v>10000</v>
      </c>
      <c r="D165" s="20"/>
      <c r="E165" s="6"/>
      <c r="F165" s="6"/>
      <c r="G165" s="6"/>
      <c r="H165" s="6"/>
      <c r="I165" s="6"/>
      <c r="J165" s="6"/>
      <c r="K165" s="6"/>
      <c r="L165" s="6"/>
      <c r="M165" s="6"/>
    </row>
    <row r="166" spans="1:13" x14ac:dyDescent="0.2">
      <c r="A166" s="93" t="s">
        <v>413</v>
      </c>
      <c r="B166" s="2" t="s">
        <v>13</v>
      </c>
      <c r="C166" s="39">
        <v>10500</v>
      </c>
      <c r="D166" s="44"/>
      <c r="E166" s="67"/>
      <c r="F166" s="112"/>
      <c r="G166" s="112"/>
      <c r="H166" s="67"/>
      <c r="I166" s="67"/>
      <c r="J166" s="112"/>
      <c r="K166" s="67"/>
      <c r="L166" s="112"/>
      <c r="M166" s="112"/>
    </row>
    <row r="167" spans="1:13" x14ac:dyDescent="0.2">
      <c r="A167" s="93" t="s">
        <v>410</v>
      </c>
      <c r="B167" s="50" t="s">
        <v>13</v>
      </c>
      <c r="C167" s="138">
        <v>14500</v>
      </c>
      <c r="D167" s="138"/>
      <c r="E167" s="130"/>
      <c r="F167" s="143"/>
      <c r="G167" s="143"/>
      <c r="H167" s="130"/>
      <c r="I167" s="130"/>
      <c r="J167" s="130"/>
      <c r="K167" s="130"/>
      <c r="L167" s="130"/>
      <c r="M167" s="130"/>
    </row>
    <row r="168" spans="1:13" x14ac:dyDescent="0.2">
      <c r="A168" s="95" t="s">
        <v>428</v>
      </c>
      <c r="B168" s="17" t="s">
        <v>13</v>
      </c>
      <c r="C168" s="20">
        <v>15000</v>
      </c>
      <c r="D168" s="140"/>
      <c r="E168" s="6"/>
      <c r="F168" s="6"/>
      <c r="G168" s="6"/>
      <c r="H168" s="6"/>
      <c r="I168" s="6"/>
      <c r="J168" s="6"/>
      <c r="K168" s="6"/>
      <c r="L168" s="6"/>
      <c r="M168" s="6"/>
    </row>
    <row r="169" spans="1:13" x14ac:dyDescent="0.2">
      <c r="A169" s="95" t="s">
        <v>433</v>
      </c>
      <c r="B169" s="17" t="s">
        <v>13</v>
      </c>
      <c r="C169" s="127">
        <v>4500</v>
      </c>
      <c r="D169" s="20"/>
      <c r="E169" s="6"/>
      <c r="F169" s="6"/>
      <c r="G169" s="6"/>
      <c r="H169" s="6"/>
      <c r="I169" s="6"/>
      <c r="J169" s="6"/>
      <c r="K169" s="6"/>
      <c r="L169" s="6"/>
      <c r="M169" s="6"/>
    </row>
    <row r="170" spans="1:13" x14ac:dyDescent="0.2">
      <c r="A170" s="95" t="s">
        <v>436</v>
      </c>
      <c r="B170" s="17" t="s">
        <v>13</v>
      </c>
      <c r="C170" s="20">
        <v>2600</v>
      </c>
      <c r="D170" s="20"/>
      <c r="E170" s="6"/>
      <c r="F170" s="6"/>
      <c r="G170" s="6"/>
      <c r="H170" s="6"/>
      <c r="I170" s="6"/>
      <c r="J170" s="6"/>
      <c r="K170" s="6"/>
      <c r="L170" s="6"/>
      <c r="M170" s="6"/>
    </row>
    <row r="171" spans="1:13" x14ac:dyDescent="0.2">
      <c r="A171" s="93" t="s">
        <v>414</v>
      </c>
      <c r="B171" s="17" t="s">
        <v>13</v>
      </c>
      <c r="C171" s="140">
        <v>1200</v>
      </c>
      <c r="D171" s="20"/>
      <c r="E171" s="60"/>
      <c r="F171" s="51"/>
      <c r="G171" s="51"/>
      <c r="H171" s="60"/>
      <c r="I171" s="60"/>
      <c r="J171" s="51"/>
      <c r="K171" s="60"/>
      <c r="L171" s="51"/>
      <c r="M171" s="51"/>
    </row>
    <row r="172" spans="1:13" x14ac:dyDescent="0.2">
      <c r="A172" s="95" t="s">
        <v>432</v>
      </c>
      <c r="B172" s="2" t="s">
        <v>13</v>
      </c>
      <c r="C172" s="153">
        <v>2800</v>
      </c>
      <c r="D172" s="127"/>
      <c r="E172" s="58"/>
      <c r="F172" s="58"/>
      <c r="G172" s="58"/>
      <c r="H172" s="58"/>
      <c r="I172" s="58"/>
      <c r="J172" s="58"/>
      <c r="K172" s="58"/>
      <c r="L172" s="58"/>
      <c r="M172" s="102"/>
    </row>
    <row r="173" spans="1:13" x14ac:dyDescent="0.2">
      <c r="A173" s="95" t="s">
        <v>434</v>
      </c>
      <c r="B173" s="2" t="s">
        <v>13</v>
      </c>
      <c r="C173" s="19">
        <v>4500</v>
      </c>
      <c r="D173" s="140"/>
      <c r="E173" s="6"/>
      <c r="F173" s="6"/>
      <c r="G173" s="6"/>
      <c r="H173" s="6"/>
      <c r="I173" s="6"/>
      <c r="J173" s="6"/>
      <c r="K173" s="6"/>
      <c r="L173" s="6"/>
      <c r="M173" s="6"/>
    </row>
    <row r="174" spans="1:13" x14ac:dyDescent="0.2">
      <c r="A174" s="93" t="s">
        <v>415</v>
      </c>
      <c r="B174" s="29" t="s">
        <v>13</v>
      </c>
      <c r="C174" s="19">
        <v>1600</v>
      </c>
      <c r="D174" s="20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1:13" x14ac:dyDescent="0.2">
      <c r="A175" s="95" t="s">
        <v>431</v>
      </c>
      <c r="B175" s="2" t="s">
        <v>13</v>
      </c>
      <c r="C175" s="19">
        <v>800</v>
      </c>
      <c r="D175" s="20"/>
      <c r="E175" s="6"/>
      <c r="F175" s="6"/>
      <c r="G175" s="6"/>
      <c r="H175" s="6"/>
      <c r="I175" s="6"/>
      <c r="J175" s="6"/>
      <c r="K175" s="6"/>
      <c r="L175" s="6"/>
      <c r="M175" s="6"/>
    </row>
    <row r="176" spans="1:13" x14ac:dyDescent="0.2">
      <c r="A176" s="66" t="s">
        <v>237</v>
      </c>
      <c r="B176" s="63" t="s">
        <v>13</v>
      </c>
      <c r="C176" s="61">
        <v>70000</v>
      </c>
      <c r="D176" s="60"/>
      <c r="E176" s="60"/>
      <c r="F176" s="80"/>
      <c r="G176" s="80"/>
      <c r="H176" s="80">
        <v>75000</v>
      </c>
      <c r="I176" s="60"/>
      <c r="J176" s="80"/>
      <c r="K176" s="80">
        <v>80000</v>
      </c>
      <c r="L176" s="60"/>
      <c r="M176" s="80"/>
    </row>
    <row r="177" spans="1:13" x14ac:dyDescent="0.2">
      <c r="A177" s="64" t="s">
        <v>505</v>
      </c>
      <c r="B177" s="2" t="s">
        <v>13</v>
      </c>
      <c r="C177" s="26">
        <v>7000</v>
      </c>
      <c r="D177" s="6"/>
      <c r="E177" s="6"/>
      <c r="F177" s="6"/>
      <c r="G177" s="6"/>
      <c r="H177" s="6"/>
      <c r="I177" s="3"/>
      <c r="J177" s="6"/>
      <c r="K177" s="6"/>
      <c r="L177" s="60"/>
      <c r="M177" s="6"/>
    </row>
    <row r="178" spans="1:13" x14ac:dyDescent="0.2">
      <c r="A178" s="93" t="s">
        <v>409</v>
      </c>
      <c r="B178" s="130" t="s">
        <v>13</v>
      </c>
      <c r="C178" s="138">
        <v>13000</v>
      </c>
      <c r="D178" s="108"/>
      <c r="E178" s="129"/>
      <c r="F178" s="160"/>
      <c r="G178" s="160"/>
      <c r="H178" s="1"/>
      <c r="I178" s="1"/>
      <c r="J178" s="1"/>
      <c r="K178" s="1"/>
      <c r="L178" s="1"/>
      <c r="M178" s="1"/>
    </row>
    <row r="179" spans="1:13" x14ac:dyDescent="0.2">
      <c r="A179" s="94" t="s">
        <v>405</v>
      </c>
      <c r="B179" s="2" t="s">
        <v>13</v>
      </c>
      <c r="C179" s="19" t="s">
        <v>27</v>
      </c>
      <c r="D179" s="20">
        <v>10000</v>
      </c>
      <c r="E179" s="6"/>
      <c r="F179" s="6"/>
      <c r="G179" s="6"/>
      <c r="H179" s="6"/>
      <c r="I179" s="6"/>
      <c r="J179" s="6"/>
      <c r="K179" s="6"/>
      <c r="L179" s="6"/>
      <c r="M179" s="6"/>
    </row>
    <row r="180" spans="1:13" x14ac:dyDescent="0.2">
      <c r="A180" s="93" t="s">
        <v>418</v>
      </c>
      <c r="B180" s="63" t="s">
        <v>13</v>
      </c>
      <c r="C180" s="19">
        <v>1900</v>
      </c>
      <c r="D180" s="20"/>
      <c r="E180" s="51"/>
      <c r="F180" s="51"/>
      <c r="G180" s="51"/>
      <c r="H180" s="51"/>
      <c r="I180" s="51"/>
      <c r="J180" s="51"/>
      <c r="K180" s="51"/>
      <c r="L180" s="51"/>
      <c r="M180" s="51"/>
    </row>
    <row r="181" spans="1:13" x14ac:dyDescent="0.2">
      <c r="A181" s="93" t="s">
        <v>416</v>
      </c>
      <c r="B181" s="29" t="s">
        <v>13</v>
      </c>
      <c r="C181" s="19">
        <v>16000</v>
      </c>
      <c r="D181" s="20"/>
      <c r="E181" s="51"/>
      <c r="F181" s="51"/>
      <c r="G181" s="51"/>
      <c r="H181" s="51"/>
      <c r="I181" s="51"/>
      <c r="J181" s="51"/>
      <c r="K181" s="51"/>
      <c r="L181" s="51"/>
      <c r="M181" s="51"/>
    </row>
    <row r="182" spans="1:13" x14ac:dyDescent="0.2">
      <c r="A182" s="93" t="s">
        <v>408</v>
      </c>
      <c r="B182" s="130" t="s">
        <v>13</v>
      </c>
      <c r="C182" s="138">
        <v>60000</v>
      </c>
      <c r="D182" s="108"/>
      <c r="E182" s="1"/>
      <c r="F182" s="65"/>
      <c r="G182" s="65"/>
      <c r="H182" s="129"/>
      <c r="I182" s="129"/>
      <c r="J182" s="129"/>
      <c r="K182" s="1"/>
      <c r="L182" s="1"/>
      <c r="M182" s="1"/>
    </row>
    <row r="183" spans="1:13" x14ac:dyDescent="0.2">
      <c r="A183" s="15" t="s">
        <v>394</v>
      </c>
      <c r="B183" s="2" t="s">
        <v>13</v>
      </c>
      <c r="C183" s="26"/>
      <c r="D183" s="6"/>
      <c r="E183" s="6"/>
      <c r="F183" s="6"/>
      <c r="G183" s="6"/>
      <c r="H183" s="6"/>
      <c r="I183" s="3"/>
      <c r="J183" s="6"/>
      <c r="K183" s="6">
        <v>170000</v>
      </c>
      <c r="L183" s="60"/>
      <c r="M183" s="6"/>
    </row>
    <row r="184" spans="1:13" x14ac:dyDescent="0.2">
      <c r="A184" s="93" t="s">
        <v>417</v>
      </c>
      <c r="B184" s="63" t="s">
        <v>13</v>
      </c>
      <c r="C184" s="19">
        <v>18000</v>
      </c>
      <c r="D184" s="20"/>
      <c r="E184" s="51"/>
      <c r="F184" s="51"/>
      <c r="G184" s="51"/>
      <c r="H184" s="51"/>
      <c r="I184" s="51"/>
      <c r="J184" s="51"/>
      <c r="K184" s="51"/>
      <c r="L184" s="51"/>
      <c r="M184" s="51"/>
    </row>
    <row r="185" spans="1:13" x14ac:dyDescent="0.2">
      <c r="A185" s="93" t="s">
        <v>411</v>
      </c>
      <c r="B185" s="2" t="s">
        <v>13</v>
      </c>
      <c r="C185" s="19">
        <v>6000</v>
      </c>
      <c r="D185" s="20"/>
      <c r="E185" s="60"/>
      <c r="F185" s="51"/>
      <c r="G185" s="51"/>
      <c r="H185" s="60"/>
      <c r="I185" s="60"/>
      <c r="J185" s="51"/>
      <c r="K185" s="60"/>
      <c r="L185" s="51"/>
      <c r="M185" s="51"/>
    </row>
    <row r="186" spans="1:13" x14ac:dyDescent="0.2">
      <c r="A186" s="93" t="s">
        <v>412</v>
      </c>
      <c r="B186" s="2" t="s">
        <v>13</v>
      </c>
      <c r="C186" s="19">
        <v>3000</v>
      </c>
      <c r="D186" s="20"/>
      <c r="E186" s="79"/>
      <c r="F186" s="161"/>
      <c r="G186" s="161"/>
      <c r="H186" s="60"/>
      <c r="I186" s="60"/>
      <c r="J186" s="51"/>
      <c r="K186" s="60"/>
      <c r="L186" s="51"/>
      <c r="M186" s="51"/>
    </row>
    <row r="187" spans="1:13" x14ac:dyDescent="0.2">
      <c r="A187" s="93" t="s">
        <v>422</v>
      </c>
      <c r="B187" s="63" t="s">
        <v>13</v>
      </c>
      <c r="C187" s="19">
        <v>3000</v>
      </c>
      <c r="D187" s="20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1:13" x14ac:dyDescent="0.2">
      <c r="A188" s="95" t="s">
        <v>435</v>
      </c>
      <c r="B188" s="2" t="s">
        <v>13</v>
      </c>
      <c r="C188" s="19">
        <v>1200</v>
      </c>
      <c r="D188" s="20"/>
      <c r="E188" s="6"/>
      <c r="F188" s="6"/>
      <c r="G188" s="6"/>
      <c r="H188" s="6"/>
      <c r="I188" s="6"/>
      <c r="J188" s="6"/>
      <c r="K188" s="6"/>
      <c r="L188" s="6"/>
      <c r="M188" s="6"/>
    </row>
    <row r="189" spans="1:13" x14ac:dyDescent="0.2">
      <c r="A189" s="93" t="s">
        <v>423</v>
      </c>
      <c r="B189" s="29" t="s">
        <v>13</v>
      </c>
      <c r="C189" s="26">
        <v>14000</v>
      </c>
      <c r="D189" s="6"/>
      <c r="E189" s="3"/>
      <c r="F189" s="6"/>
      <c r="G189" s="6"/>
      <c r="H189" s="6"/>
      <c r="I189" s="6"/>
      <c r="J189" s="6"/>
      <c r="K189" s="20"/>
      <c r="L189" s="6"/>
      <c r="M189" s="6"/>
    </row>
    <row r="190" spans="1:13" x14ac:dyDescent="0.2">
      <c r="A190" s="15" t="s">
        <v>393</v>
      </c>
      <c r="B190" s="2" t="s">
        <v>13</v>
      </c>
      <c r="C190" s="26">
        <v>120000</v>
      </c>
      <c r="D190" s="6"/>
      <c r="E190" s="6"/>
      <c r="F190" s="6"/>
      <c r="G190" s="6"/>
      <c r="H190" s="6">
        <v>150000</v>
      </c>
      <c r="I190" s="3"/>
      <c r="J190" s="6"/>
      <c r="K190" s="6"/>
      <c r="L190" s="60"/>
      <c r="M190" s="6"/>
    </row>
    <row r="191" spans="1:13" x14ac:dyDescent="0.2">
      <c r="A191" s="95" t="s">
        <v>430</v>
      </c>
      <c r="B191" s="2" t="s">
        <v>13</v>
      </c>
      <c r="C191" s="26">
        <v>1800</v>
      </c>
      <c r="D191" s="6"/>
      <c r="E191" s="6"/>
      <c r="F191" s="6"/>
      <c r="G191" s="6"/>
      <c r="H191" s="10"/>
      <c r="I191" s="6"/>
      <c r="J191" s="6"/>
      <c r="K191" s="6"/>
      <c r="L191" s="6"/>
      <c r="M191" s="6"/>
    </row>
    <row r="192" spans="1:13" x14ac:dyDescent="0.2">
      <c r="A192" s="62" t="s">
        <v>229</v>
      </c>
      <c r="B192" s="63" t="s">
        <v>13</v>
      </c>
      <c r="C192" s="82"/>
      <c r="D192" s="80"/>
      <c r="E192" s="88" t="s">
        <v>204</v>
      </c>
      <c r="F192" s="80">
        <v>9000</v>
      </c>
      <c r="G192" s="80"/>
      <c r="H192" s="60"/>
      <c r="I192" s="80" t="s">
        <v>204</v>
      </c>
      <c r="J192" s="60">
        <v>9600</v>
      </c>
      <c r="K192" s="80"/>
      <c r="L192" s="80" t="s">
        <v>204</v>
      </c>
      <c r="M192" s="80">
        <v>10200</v>
      </c>
    </row>
    <row r="193" spans="1:13" x14ac:dyDescent="0.2">
      <c r="A193" s="15" t="s">
        <v>362</v>
      </c>
      <c r="B193" s="29" t="s">
        <v>13</v>
      </c>
      <c r="C193" s="26">
        <v>4000</v>
      </c>
      <c r="D193" s="11"/>
      <c r="E193" s="6"/>
      <c r="F193" s="6"/>
      <c r="G193" s="6"/>
      <c r="H193" s="11"/>
      <c r="I193" s="6"/>
      <c r="J193" s="6"/>
      <c r="K193" s="11"/>
      <c r="L193" s="6"/>
      <c r="M193" s="6"/>
    </row>
    <row r="194" spans="1:13" x14ac:dyDescent="0.2">
      <c r="A194" s="15" t="s">
        <v>370</v>
      </c>
      <c r="B194" s="29" t="s">
        <v>13</v>
      </c>
      <c r="C194" s="28"/>
      <c r="D194" s="10"/>
      <c r="E194" s="11"/>
      <c r="F194" s="11"/>
      <c r="G194" s="11"/>
      <c r="H194" s="6">
        <v>400000</v>
      </c>
      <c r="I194" s="6"/>
      <c r="J194" s="6"/>
      <c r="K194" s="6">
        <v>400000</v>
      </c>
      <c r="L194" s="6"/>
      <c r="M194" s="6"/>
    </row>
    <row r="195" spans="1:13" x14ac:dyDescent="0.2">
      <c r="A195" s="96" t="s">
        <v>450</v>
      </c>
      <c r="B195" s="29" t="s">
        <v>13</v>
      </c>
      <c r="C195" s="26">
        <v>23400</v>
      </c>
      <c r="D195" s="6"/>
      <c r="E195" s="3"/>
      <c r="F195" s="6"/>
      <c r="G195" s="6"/>
      <c r="H195" s="6">
        <v>23400</v>
      </c>
      <c r="I195" s="6"/>
      <c r="J195" s="6"/>
      <c r="K195" s="20">
        <v>23400</v>
      </c>
      <c r="L195" s="6"/>
      <c r="M195" s="6"/>
    </row>
    <row r="196" spans="1:13" x14ac:dyDescent="0.2">
      <c r="A196" s="8" t="s">
        <v>13</v>
      </c>
      <c r="B196" s="29" t="s">
        <v>13</v>
      </c>
      <c r="C196" s="61" t="s">
        <v>27</v>
      </c>
      <c r="D196" s="6"/>
      <c r="E196" s="6"/>
      <c r="F196" s="6"/>
      <c r="G196" s="6"/>
      <c r="H196" s="11">
        <v>100170</v>
      </c>
      <c r="I196" s="6"/>
      <c r="J196" s="6"/>
      <c r="K196" s="6">
        <v>105000</v>
      </c>
      <c r="L196" s="6"/>
      <c r="M196" s="6"/>
    </row>
    <row r="197" spans="1:13" x14ac:dyDescent="0.2">
      <c r="A197" s="96" t="s">
        <v>448</v>
      </c>
      <c r="B197" s="29" t="s">
        <v>13</v>
      </c>
      <c r="C197" s="26">
        <v>360000</v>
      </c>
      <c r="D197" s="6"/>
      <c r="E197" s="3"/>
      <c r="F197" s="6"/>
      <c r="G197" s="6"/>
      <c r="H197" s="6">
        <v>360000</v>
      </c>
      <c r="I197" s="6"/>
      <c r="J197" s="6"/>
      <c r="K197" s="20">
        <v>360000</v>
      </c>
      <c r="L197" s="6"/>
      <c r="M197" s="6"/>
    </row>
    <row r="198" spans="1:13" x14ac:dyDescent="0.2">
      <c r="A198" s="8" t="s">
        <v>453</v>
      </c>
      <c r="B198" s="2" t="s">
        <v>13</v>
      </c>
      <c r="C198" s="26">
        <v>1000000</v>
      </c>
      <c r="D198" s="6"/>
      <c r="E198" s="11"/>
      <c r="F198" s="11"/>
      <c r="G198" s="11"/>
      <c r="H198" s="6">
        <v>1050000</v>
      </c>
      <c r="I198" s="6"/>
      <c r="J198" s="6"/>
      <c r="K198" s="6">
        <v>1102500</v>
      </c>
      <c r="L198" s="6"/>
      <c r="M198" s="6"/>
    </row>
    <row r="199" spans="1:13" x14ac:dyDescent="0.2">
      <c r="A199" s="8" t="s">
        <v>203</v>
      </c>
      <c r="B199" s="2" t="s">
        <v>13</v>
      </c>
      <c r="C199" s="26" t="s">
        <v>27</v>
      </c>
      <c r="D199" s="6">
        <v>60000</v>
      </c>
      <c r="E199" s="6"/>
      <c r="F199" s="6"/>
      <c r="G199" s="6"/>
      <c r="H199" s="6">
        <v>55000</v>
      </c>
      <c r="I199" s="6"/>
      <c r="J199" s="6"/>
      <c r="K199" s="6"/>
      <c r="L199" s="6"/>
      <c r="M199" s="6"/>
    </row>
    <row r="200" spans="1:13" ht="24" x14ac:dyDescent="0.2">
      <c r="A200" s="94" t="s">
        <v>425</v>
      </c>
      <c r="B200" s="63" t="s">
        <v>13</v>
      </c>
      <c r="C200" s="19">
        <v>180000</v>
      </c>
      <c r="D200" s="20"/>
      <c r="E200" s="51"/>
      <c r="F200" s="51"/>
      <c r="G200" s="51"/>
      <c r="H200" s="51">
        <v>200000</v>
      </c>
      <c r="I200" s="51"/>
      <c r="J200" s="51"/>
      <c r="K200" s="51">
        <v>220000</v>
      </c>
      <c r="L200" s="51"/>
      <c r="M200" s="51"/>
    </row>
    <row r="201" spans="1:13" x14ac:dyDescent="0.2">
      <c r="A201" s="18" t="s">
        <v>438</v>
      </c>
      <c r="B201" s="2" t="s">
        <v>13</v>
      </c>
      <c r="C201" s="26">
        <v>20000</v>
      </c>
      <c r="D201" s="6"/>
      <c r="E201" s="11"/>
      <c r="F201" s="11"/>
      <c r="G201" s="11"/>
      <c r="H201" s="79" t="s">
        <v>27</v>
      </c>
      <c r="I201" s="6"/>
      <c r="J201" s="6"/>
      <c r="K201" s="11">
        <v>0</v>
      </c>
      <c r="L201" s="6"/>
      <c r="M201" s="6"/>
    </row>
    <row r="202" spans="1:13" x14ac:dyDescent="0.2">
      <c r="A202" s="62" t="s">
        <v>444</v>
      </c>
      <c r="B202" s="2" t="s">
        <v>13</v>
      </c>
      <c r="C202" s="26">
        <v>50000</v>
      </c>
      <c r="D202" s="6"/>
      <c r="E202" s="3"/>
      <c r="F202" s="6"/>
      <c r="G202" s="6"/>
      <c r="H202" s="3"/>
      <c r="I202" s="3"/>
      <c r="J202" s="3"/>
      <c r="K202" s="3"/>
      <c r="L202" s="3"/>
      <c r="M202" s="3"/>
    </row>
    <row r="203" spans="1:13" x14ac:dyDescent="0.2">
      <c r="A203" s="66" t="s">
        <v>307</v>
      </c>
      <c r="B203" s="63" t="s">
        <v>13</v>
      </c>
      <c r="C203" s="61">
        <v>4000</v>
      </c>
      <c r="D203" s="6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1:13" x14ac:dyDescent="0.2">
      <c r="A204" s="94" t="s">
        <v>424</v>
      </c>
      <c r="B204" s="63" t="s">
        <v>13</v>
      </c>
      <c r="C204" s="19">
        <v>80000</v>
      </c>
      <c r="D204" s="140"/>
      <c r="E204" s="51"/>
      <c r="F204" s="51"/>
      <c r="G204" s="51"/>
      <c r="H204" s="51">
        <v>100000</v>
      </c>
      <c r="I204" s="51"/>
      <c r="J204" s="51"/>
      <c r="K204" s="51">
        <v>100000</v>
      </c>
      <c r="L204" s="51"/>
      <c r="M204" s="51"/>
    </row>
    <row r="205" spans="1:13" x14ac:dyDescent="0.2">
      <c r="A205" s="93" t="s">
        <v>458</v>
      </c>
      <c r="B205" s="63" t="s">
        <v>13</v>
      </c>
      <c r="C205" s="19">
        <v>2500000</v>
      </c>
      <c r="D205" s="20"/>
      <c r="E205" s="6"/>
      <c r="F205" s="6"/>
      <c r="G205" s="6"/>
      <c r="H205" s="6"/>
      <c r="I205" s="6"/>
      <c r="J205" s="6"/>
      <c r="K205" s="6"/>
      <c r="L205" s="6"/>
      <c r="M205" s="6"/>
    </row>
    <row r="206" spans="1:13" x14ac:dyDescent="0.2">
      <c r="A206" s="93" t="s">
        <v>404</v>
      </c>
      <c r="B206" s="2" t="s">
        <v>13</v>
      </c>
      <c r="C206" s="19" t="s">
        <v>27</v>
      </c>
      <c r="D206" s="20">
        <v>400000</v>
      </c>
      <c r="E206" s="6"/>
      <c r="F206" s="6"/>
      <c r="G206" s="6"/>
      <c r="H206" s="6">
        <v>450000</v>
      </c>
      <c r="I206" s="6"/>
      <c r="J206" s="6"/>
      <c r="K206" s="6">
        <v>500000</v>
      </c>
      <c r="L206" s="6"/>
      <c r="M206" s="6"/>
    </row>
    <row r="207" spans="1:13" x14ac:dyDescent="0.2">
      <c r="A207" s="18" t="s">
        <v>359</v>
      </c>
      <c r="B207" s="2" t="s">
        <v>13</v>
      </c>
      <c r="C207" s="25">
        <v>2500</v>
      </c>
      <c r="D207" s="9"/>
      <c r="E207" s="40"/>
      <c r="F207" s="9"/>
      <c r="G207" s="9"/>
      <c r="H207" s="9"/>
      <c r="I207" s="9"/>
      <c r="J207" s="9"/>
      <c r="K207" s="44"/>
      <c r="L207" s="9"/>
      <c r="M207" s="9"/>
    </row>
    <row r="208" spans="1:13" x14ac:dyDescent="0.2">
      <c r="A208" s="8" t="s">
        <v>454</v>
      </c>
      <c r="B208" s="2" t="s">
        <v>13</v>
      </c>
      <c r="C208" s="26">
        <v>12000</v>
      </c>
      <c r="D208" s="26"/>
      <c r="E208" s="26"/>
      <c r="F208" s="26"/>
      <c r="G208" s="26"/>
      <c r="H208" s="26">
        <v>12600</v>
      </c>
      <c r="I208" s="26"/>
      <c r="J208" s="26"/>
      <c r="K208" s="26">
        <v>13230</v>
      </c>
      <c r="L208" s="26"/>
      <c r="M208" s="26"/>
    </row>
    <row r="209" spans="1:13" x14ac:dyDescent="0.2">
      <c r="A209" s="96" t="s">
        <v>451</v>
      </c>
      <c r="B209" s="29" t="s">
        <v>13</v>
      </c>
      <c r="C209" s="26">
        <v>29000</v>
      </c>
      <c r="D209" s="6"/>
      <c r="E209" s="3"/>
      <c r="F209" s="6"/>
      <c r="G209" s="6"/>
      <c r="H209" s="6">
        <v>29000</v>
      </c>
      <c r="I209" s="6"/>
      <c r="J209" s="6"/>
      <c r="K209" s="20">
        <v>29000</v>
      </c>
      <c r="L209" s="6"/>
      <c r="M209" s="6"/>
    </row>
    <row r="210" spans="1:13" x14ac:dyDescent="0.2">
      <c r="A210" s="94" t="s">
        <v>406</v>
      </c>
      <c r="B210" s="2" t="s">
        <v>13</v>
      </c>
      <c r="C210" s="19">
        <v>12000</v>
      </c>
      <c r="D210" s="20"/>
      <c r="E210" s="6"/>
      <c r="F210" s="6"/>
      <c r="G210" s="6"/>
      <c r="H210" s="6"/>
      <c r="I210" s="6"/>
      <c r="J210" s="6"/>
      <c r="K210" s="6"/>
      <c r="L210" s="6"/>
      <c r="M210" s="6"/>
    </row>
    <row r="211" spans="1:13" x14ac:dyDescent="0.2">
      <c r="A211" s="93" t="s">
        <v>421</v>
      </c>
      <c r="B211" s="63" t="s">
        <v>13</v>
      </c>
      <c r="C211" s="19">
        <v>60000</v>
      </c>
      <c r="D211" s="20"/>
      <c r="E211" s="51"/>
      <c r="F211" s="51"/>
      <c r="G211" s="51"/>
      <c r="H211" s="51"/>
      <c r="I211" s="51"/>
      <c r="J211" s="51"/>
      <c r="K211" s="51"/>
      <c r="L211" s="51"/>
      <c r="M211" s="51"/>
    </row>
    <row r="212" spans="1:13" x14ac:dyDescent="0.2">
      <c r="A212" s="21" t="s">
        <v>506</v>
      </c>
      <c r="B212" s="2" t="s">
        <v>508</v>
      </c>
      <c r="C212" s="25"/>
      <c r="D212" s="9">
        <v>660000</v>
      </c>
      <c r="E212" s="67" t="s">
        <v>27</v>
      </c>
      <c r="F212" s="9"/>
      <c r="G212" s="9"/>
      <c r="H212" s="47"/>
      <c r="I212" s="9"/>
      <c r="J212" s="9"/>
      <c r="K212" s="9"/>
      <c r="L212" s="9"/>
      <c r="M212" s="9"/>
    </row>
    <row r="213" spans="1:13" x14ac:dyDescent="0.2">
      <c r="A213" s="147" t="s">
        <v>64</v>
      </c>
      <c r="B213" s="8" t="s">
        <v>87</v>
      </c>
      <c r="C213" s="118">
        <v>200000</v>
      </c>
      <c r="D213" s="116"/>
      <c r="E213" s="10"/>
      <c r="F213" s="10"/>
      <c r="G213" s="10"/>
      <c r="H213" s="74">
        <v>200000</v>
      </c>
      <c r="I213" s="10"/>
      <c r="J213" s="10"/>
      <c r="K213" s="10">
        <v>400000</v>
      </c>
      <c r="L213" s="10"/>
      <c r="M213" s="10"/>
    </row>
    <row r="214" spans="1:13" x14ac:dyDescent="0.2">
      <c r="A214" s="21" t="s">
        <v>60</v>
      </c>
      <c r="B214" s="2" t="s">
        <v>87</v>
      </c>
      <c r="C214" s="26">
        <v>50000</v>
      </c>
      <c r="D214" s="11"/>
      <c r="E214" s="6"/>
      <c r="F214" s="6"/>
      <c r="G214" s="6"/>
      <c r="H214" s="162">
        <v>50000</v>
      </c>
      <c r="I214" s="6"/>
      <c r="J214" s="6"/>
      <c r="K214" s="11">
        <v>80000</v>
      </c>
      <c r="L214" s="6"/>
      <c r="M214" s="6"/>
    </row>
    <row r="215" spans="1:13" x14ac:dyDescent="0.2">
      <c r="A215" s="18" t="s">
        <v>24</v>
      </c>
      <c r="B215" s="17" t="s">
        <v>87</v>
      </c>
      <c r="C215" s="98">
        <v>3000</v>
      </c>
      <c r="D215" s="20"/>
      <c r="E215" s="6"/>
      <c r="F215" s="6"/>
      <c r="G215" s="6"/>
      <c r="H215" s="37">
        <v>2000</v>
      </c>
      <c r="I215" s="6"/>
      <c r="J215" s="6"/>
      <c r="K215" s="6">
        <v>6000</v>
      </c>
      <c r="L215" s="6"/>
      <c r="M215" s="6"/>
    </row>
    <row r="216" spans="1:13" x14ac:dyDescent="0.2">
      <c r="A216" s="18" t="s">
        <v>24</v>
      </c>
      <c r="B216" s="17" t="s">
        <v>85</v>
      </c>
      <c r="C216" s="98">
        <v>2000</v>
      </c>
      <c r="D216" s="20"/>
      <c r="E216" s="6"/>
      <c r="F216" s="6"/>
      <c r="G216" s="6"/>
      <c r="H216" s="37" t="s">
        <v>27</v>
      </c>
      <c r="I216" s="6"/>
      <c r="J216" s="6"/>
      <c r="K216" s="6" t="s">
        <v>27</v>
      </c>
      <c r="L216" s="6"/>
      <c r="M216" s="6"/>
    </row>
    <row r="217" spans="1:13" x14ac:dyDescent="0.2">
      <c r="A217" s="18" t="s">
        <v>209</v>
      </c>
      <c r="B217" s="17" t="s">
        <v>85</v>
      </c>
      <c r="C217" s="26">
        <v>1750</v>
      </c>
      <c r="D217" s="6"/>
      <c r="E217" s="6"/>
      <c r="F217" s="6"/>
      <c r="G217" s="6"/>
      <c r="H217" s="6">
        <v>1850</v>
      </c>
      <c r="I217" s="6"/>
      <c r="J217" s="6"/>
      <c r="K217" s="20">
        <v>1930</v>
      </c>
      <c r="L217" s="6"/>
      <c r="M217" s="6"/>
    </row>
    <row r="218" spans="1:13" x14ac:dyDescent="0.2">
      <c r="A218" s="18" t="s">
        <v>512</v>
      </c>
      <c r="B218" s="17" t="s">
        <v>85</v>
      </c>
      <c r="C218" s="19">
        <v>26500</v>
      </c>
      <c r="D218" s="20"/>
      <c r="E218" s="6"/>
      <c r="F218" s="6"/>
      <c r="G218" s="6"/>
      <c r="H218" s="6">
        <v>38000</v>
      </c>
      <c r="I218" s="6"/>
      <c r="J218" s="6"/>
      <c r="K218" s="6">
        <v>42000</v>
      </c>
      <c r="L218" s="6"/>
      <c r="M218" s="6"/>
    </row>
    <row r="219" spans="1:13" x14ac:dyDescent="0.2">
      <c r="A219" s="18" t="s">
        <v>46</v>
      </c>
      <c r="B219" s="17" t="s">
        <v>85</v>
      </c>
      <c r="C219" s="98">
        <v>6000</v>
      </c>
      <c r="D219" s="140"/>
      <c r="E219" s="6"/>
      <c r="F219" s="6"/>
      <c r="G219" s="6"/>
      <c r="H219" s="37">
        <v>6500</v>
      </c>
      <c r="I219" s="6"/>
      <c r="J219" s="6"/>
      <c r="K219" s="6">
        <v>6800</v>
      </c>
      <c r="L219" s="6"/>
      <c r="M219" s="6"/>
    </row>
    <row r="220" spans="1:13" x14ac:dyDescent="0.2">
      <c r="A220" s="18"/>
      <c r="B220" s="17"/>
      <c r="C220" s="163">
        <f>SUM(C38:C219)</f>
        <v>17126900</v>
      </c>
      <c r="D220" s="163">
        <f t="shared" ref="D220:M220" si="1">SUM(D38:D219)</f>
        <v>1130000</v>
      </c>
      <c r="E220" s="163">
        <f t="shared" si="1"/>
        <v>0</v>
      </c>
      <c r="F220" s="163">
        <f t="shared" si="1"/>
        <v>616680</v>
      </c>
      <c r="G220" s="163">
        <f t="shared" si="1"/>
        <v>0</v>
      </c>
      <c r="H220" s="163">
        <f t="shared" si="1"/>
        <v>16408750</v>
      </c>
      <c r="I220" s="163">
        <f t="shared" si="1"/>
        <v>0</v>
      </c>
      <c r="J220" s="163">
        <f t="shared" si="1"/>
        <v>558530</v>
      </c>
      <c r="K220" s="163">
        <f t="shared" si="1"/>
        <v>16043860</v>
      </c>
      <c r="L220" s="163">
        <f t="shared" si="1"/>
        <v>0</v>
      </c>
      <c r="M220" s="163">
        <f t="shared" si="1"/>
        <v>588920</v>
      </c>
    </row>
    <row r="221" spans="1:13" x14ac:dyDescent="0.2">
      <c r="A221" s="18"/>
      <c r="B221" s="17"/>
      <c r="C221" s="98"/>
      <c r="D221" s="140"/>
      <c r="E221" s="6"/>
      <c r="F221" s="6"/>
      <c r="G221" s="6"/>
      <c r="H221" s="37"/>
      <c r="I221" s="6"/>
      <c r="J221" s="6"/>
      <c r="K221" s="6"/>
      <c r="L221" s="6"/>
      <c r="M221" s="6"/>
    </row>
    <row r="222" spans="1:13" x14ac:dyDescent="0.2">
      <c r="A222" s="64" t="s">
        <v>62</v>
      </c>
      <c r="B222" s="17" t="s">
        <v>177</v>
      </c>
      <c r="C222" s="28">
        <v>250000</v>
      </c>
      <c r="D222" s="10"/>
      <c r="E222" s="6"/>
      <c r="F222" s="6"/>
      <c r="G222" s="6"/>
      <c r="H222" s="6"/>
      <c r="I222" s="6"/>
      <c r="J222" s="6"/>
      <c r="K222" s="6"/>
      <c r="L222" s="6"/>
      <c r="M222" s="6"/>
    </row>
    <row r="223" spans="1:13" x14ac:dyDescent="0.2">
      <c r="A223" s="64"/>
      <c r="B223" s="17"/>
      <c r="C223" s="28"/>
      <c r="D223" s="10"/>
      <c r="E223" s="6"/>
      <c r="F223" s="6"/>
      <c r="G223" s="6"/>
      <c r="H223" s="6"/>
      <c r="I223" s="6"/>
      <c r="J223" s="6"/>
      <c r="K223" s="6"/>
      <c r="L223" s="6"/>
      <c r="M223" s="6"/>
    </row>
    <row r="224" spans="1:13" x14ac:dyDescent="0.2">
      <c r="A224" s="64"/>
      <c r="B224" s="17"/>
      <c r="C224" s="28"/>
      <c r="D224" s="10"/>
      <c r="E224" s="6"/>
      <c r="F224" s="6"/>
      <c r="G224" s="6"/>
      <c r="H224" s="6"/>
      <c r="I224" s="6"/>
      <c r="J224" s="6"/>
      <c r="K224" s="6"/>
      <c r="L224" s="6"/>
      <c r="M224" s="6"/>
    </row>
    <row r="225" spans="1:13" x14ac:dyDescent="0.2">
      <c r="A225" s="66" t="s">
        <v>345</v>
      </c>
      <c r="B225" s="17" t="s">
        <v>344</v>
      </c>
      <c r="C225" s="26"/>
      <c r="D225" s="11"/>
      <c r="E225" s="11"/>
      <c r="F225" s="11"/>
      <c r="G225" s="11"/>
      <c r="H225" s="11"/>
      <c r="I225" s="6"/>
      <c r="J225" s="6"/>
      <c r="K225" s="11">
        <v>1200</v>
      </c>
      <c r="L225" s="6"/>
      <c r="M225" s="6"/>
    </row>
    <row r="226" spans="1:13" x14ac:dyDescent="0.2">
      <c r="A226" s="8" t="s">
        <v>97</v>
      </c>
      <c r="B226" s="17" t="s">
        <v>96</v>
      </c>
      <c r="C226" s="26">
        <v>0</v>
      </c>
      <c r="D226" s="11"/>
      <c r="E226" s="6"/>
      <c r="F226" s="6"/>
      <c r="G226" s="6"/>
      <c r="H226" s="6"/>
      <c r="I226" s="6"/>
      <c r="J226" s="6"/>
      <c r="K226" s="6"/>
      <c r="L226" s="6"/>
      <c r="M226" s="6"/>
    </row>
    <row r="227" spans="1:13" x14ac:dyDescent="0.2">
      <c r="A227" s="18" t="s">
        <v>133</v>
      </c>
      <c r="B227" s="17" t="s">
        <v>96</v>
      </c>
      <c r="C227" s="19">
        <v>0</v>
      </c>
      <c r="D227" s="20"/>
      <c r="E227" s="6"/>
      <c r="F227" s="6"/>
      <c r="G227" s="6"/>
      <c r="H227" s="6"/>
      <c r="I227" s="6" t="s">
        <v>27</v>
      </c>
      <c r="J227" s="6"/>
      <c r="K227" s="6"/>
      <c r="L227" s="6"/>
      <c r="M227" s="6"/>
    </row>
    <row r="228" spans="1:13" x14ac:dyDescent="0.2">
      <c r="A228" s="64" t="s">
        <v>184</v>
      </c>
      <c r="B228" s="17" t="s">
        <v>96</v>
      </c>
      <c r="C228" s="26">
        <v>0</v>
      </c>
      <c r="D228" s="6"/>
      <c r="E228" s="11"/>
      <c r="F228" s="11"/>
      <c r="G228" s="11"/>
      <c r="H228" s="11"/>
      <c r="I228" s="6"/>
      <c r="J228" s="6"/>
      <c r="K228" s="11"/>
      <c r="L228" s="6"/>
      <c r="M228" s="6"/>
    </row>
    <row r="229" spans="1:13" x14ac:dyDescent="0.2">
      <c r="A229" s="18" t="s">
        <v>132</v>
      </c>
      <c r="B229" s="17" t="s">
        <v>96</v>
      </c>
      <c r="C229" s="142">
        <v>0</v>
      </c>
      <c r="D229" s="10"/>
      <c r="E229" s="60"/>
      <c r="F229" s="6"/>
      <c r="G229" s="6"/>
      <c r="H229" s="20" t="s">
        <v>27</v>
      </c>
      <c r="I229" s="6" t="s">
        <v>27</v>
      </c>
      <c r="J229" s="6" t="s">
        <v>27</v>
      </c>
      <c r="K229" s="6" t="s">
        <v>27</v>
      </c>
      <c r="L229" s="6" t="s">
        <v>27</v>
      </c>
      <c r="M229" s="6" t="s">
        <v>27</v>
      </c>
    </row>
    <row r="230" spans="1:13" x14ac:dyDescent="0.2">
      <c r="A230" s="18" t="s">
        <v>148</v>
      </c>
      <c r="B230" s="2" t="s">
        <v>96</v>
      </c>
      <c r="C230" s="61">
        <v>0</v>
      </c>
      <c r="D230" s="37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2">
      <c r="A231" s="18" t="s">
        <v>149</v>
      </c>
      <c r="B231" s="29" t="s">
        <v>96</v>
      </c>
      <c r="C231" s="101">
        <v>0</v>
      </c>
      <c r="D231" s="156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1:13" x14ac:dyDescent="0.2">
      <c r="A232" s="64" t="s">
        <v>167</v>
      </c>
      <c r="B232" s="29" t="s">
        <v>96</v>
      </c>
      <c r="C232" s="34">
        <v>0</v>
      </c>
      <c r="D232" s="46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x14ac:dyDescent="0.2">
      <c r="A233" s="64" t="s">
        <v>168</v>
      </c>
      <c r="B233" s="32" t="s">
        <v>96</v>
      </c>
      <c r="C233" s="57">
        <v>0</v>
      </c>
      <c r="D233" s="57"/>
      <c r="E233" s="137"/>
      <c r="F233" s="137"/>
      <c r="G233" s="137"/>
      <c r="H233" s="46"/>
      <c r="I233" s="137"/>
      <c r="J233" s="137"/>
      <c r="K233" s="30"/>
      <c r="L233" s="30"/>
      <c r="M233" s="30"/>
    </row>
    <row r="234" spans="1:13" x14ac:dyDescent="0.2">
      <c r="A234" s="64" t="s">
        <v>185</v>
      </c>
      <c r="B234" s="17" t="s">
        <v>96</v>
      </c>
      <c r="C234" s="6">
        <v>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x14ac:dyDescent="0.2">
      <c r="A235" s="64" t="s">
        <v>189</v>
      </c>
      <c r="B235" s="17" t="s">
        <v>96</v>
      </c>
      <c r="C235" s="60">
        <v>0</v>
      </c>
      <c r="D235" s="60"/>
      <c r="F235" s="11"/>
      <c r="G235" s="11"/>
      <c r="H235" s="6"/>
      <c r="I235" s="6"/>
      <c r="J235" s="6"/>
      <c r="K235" s="6"/>
      <c r="L235" s="6"/>
      <c r="M235" s="6"/>
    </row>
    <row r="236" spans="1:13" x14ac:dyDescent="0.2">
      <c r="A236" s="64" t="s">
        <v>169</v>
      </c>
      <c r="B236" s="32" t="s">
        <v>96</v>
      </c>
      <c r="C236" s="57">
        <v>0</v>
      </c>
      <c r="D236" s="57"/>
      <c r="E236" s="30"/>
      <c r="F236" s="30"/>
      <c r="G236" s="30"/>
      <c r="H236" s="46"/>
      <c r="I236" s="30"/>
      <c r="J236" s="30"/>
      <c r="K236" s="30"/>
      <c r="L236" s="30"/>
      <c r="M236" s="30"/>
    </row>
    <row r="237" spans="1:13" x14ac:dyDescent="0.2">
      <c r="A237" s="64" t="s">
        <v>169</v>
      </c>
      <c r="B237" s="17" t="s">
        <v>96</v>
      </c>
      <c r="C237" s="79">
        <v>0</v>
      </c>
      <c r="D237" s="60"/>
      <c r="F237" s="11"/>
      <c r="G237" s="11"/>
      <c r="H237" s="6"/>
      <c r="I237" s="6"/>
      <c r="J237" s="6"/>
      <c r="K237" s="6"/>
      <c r="L237" s="6"/>
      <c r="M237" s="6"/>
    </row>
    <row r="238" spans="1:13" x14ac:dyDescent="0.2">
      <c r="A238" s="64" t="s">
        <v>187</v>
      </c>
      <c r="B238" s="32" t="s">
        <v>96</v>
      </c>
      <c r="C238" s="6">
        <v>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x14ac:dyDescent="0.2">
      <c r="A239" s="64" t="s">
        <v>188</v>
      </c>
      <c r="B239" s="17" t="s">
        <v>96</v>
      </c>
      <c r="C239" s="60">
        <v>0</v>
      </c>
      <c r="D239" s="60"/>
      <c r="F239" s="11"/>
      <c r="G239" s="11"/>
      <c r="H239" s="6"/>
      <c r="I239" s="6"/>
      <c r="J239" s="6"/>
      <c r="K239" s="6"/>
      <c r="L239" s="6"/>
      <c r="M239" s="6"/>
    </row>
    <row r="240" spans="1:13" x14ac:dyDescent="0.2">
      <c r="A240" s="38" t="s">
        <v>186</v>
      </c>
      <c r="B240" s="17" t="s">
        <v>96</v>
      </c>
      <c r="C240" s="6">
        <v>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x14ac:dyDescent="0.2">
      <c r="A241" s="8" t="s">
        <v>57</v>
      </c>
      <c r="B241" s="17" t="s">
        <v>96</v>
      </c>
      <c r="C241" s="6">
        <v>0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x14ac:dyDescent="0.2">
      <c r="A242" s="64" t="s">
        <v>58</v>
      </c>
      <c r="B242" s="32" t="s">
        <v>96</v>
      </c>
      <c r="C242" s="6">
        <v>0</v>
      </c>
      <c r="D242" s="6"/>
      <c r="E242" s="6"/>
      <c r="F242" s="6"/>
      <c r="G242" s="11"/>
      <c r="H242" s="6"/>
      <c r="I242" s="6"/>
      <c r="J242" s="6"/>
      <c r="K242" s="6"/>
      <c r="L242" s="6"/>
      <c r="M242" s="6"/>
    </row>
    <row r="243" spans="1:13" x14ac:dyDescent="0.2">
      <c r="A243" s="62" t="s">
        <v>234</v>
      </c>
      <c r="B243" s="73" t="s">
        <v>96</v>
      </c>
      <c r="C243" s="79">
        <v>0</v>
      </c>
      <c r="D243" s="60"/>
      <c r="E243" s="80"/>
      <c r="F243" s="80"/>
      <c r="G243" s="80"/>
      <c r="H243" s="66">
        <v>6000</v>
      </c>
      <c r="I243" s="80"/>
      <c r="J243" s="80"/>
      <c r="K243" s="66">
        <v>7000</v>
      </c>
      <c r="L243" s="80"/>
      <c r="M243" s="80"/>
    </row>
    <row r="244" spans="1:13" x14ac:dyDescent="0.2">
      <c r="A244" s="8" t="s">
        <v>98</v>
      </c>
      <c r="B244" s="17" t="s">
        <v>96</v>
      </c>
      <c r="C244" s="11">
        <v>0</v>
      </c>
      <c r="D244" s="11"/>
      <c r="E244" s="6"/>
      <c r="F244" s="6"/>
      <c r="G244" s="6"/>
      <c r="H244" s="6"/>
      <c r="I244" s="6"/>
      <c r="J244" s="6"/>
      <c r="K244" s="6"/>
      <c r="L244" s="6"/>
      <c r="M244" s="6"/>
    </row>
    <row r="245" spans="1:13" x14ac:dyDescent="0.2">
      <c r="A245" s="8" t="s">
        <v>11</v>
      </c>
      <c r="B245" s="17" t="s">
        <v>100</v>
      </c>
      <c r="C245" s="6"/>
      <c r="D245" s="6"/>
      <c r="E245" s="6"/>
      <c r="F245" s="6"/>
      <c r="G245" s="6"/>
      <c r="H245" s="6">
        <v>33160</v>
      </c>
      <c r="I245" s="6"/>
      <c r="J245" s="6"/>
      <c r="K245" s="6">
        <v>34800</v>
      </c>
      <c r="L245" s="6"/>
      <c r="M245" s="6"/>
    </row>
    <row r="246" spans="1:13" x14ac:dyDescent="0.2">
      <c r="A246" s="8" t="s">
        <v>36</v>
      </c>
      <c r="B246" s="17" t="s">
        <v>100</v>
      </c>
      <c r="C246" s="60" t="s">
        <v>27</v>
      </c>
      <c r="D246" s="60"/>
      <c r="E246" s="3"/>
      <c r="F246" s="6"/>
      <c r="G246" s="6"/>
      <c r="H246" s="6">
        <v>15200</v>
      </c>
      <c r="I246" s="62"/>
      <c r="J246" s="6"/>
      <c r="K246" s="6">
        <v>17480</v>
      </c>
      <c r="L246" s="6"/>
      <c r="M246" s="6" t="s">
        <v>27</v>
      </c>
    </row>
    <row r="247" spans="1:13" x14ac:dyDescent="0.2">
      <c r="A247" s="8" t="s">
        <v>99</v>
      </c>
      <c r="B247" s="17" t="s">
        <v>100</v>
      </c>
      <c r="C247" s="6">
        <v>0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x14ac:dyDescent="0.2">
      <c r="A248" s="3" t="s">
        <v>206</v>
      </c>
      <c r="B248" s="17" t="s">
        <v>100</v>
      </c>
      <c r="C248" s="6"/>
      <c r="D248" s="6"/>
      <c r="E248" s="6"/>
      <c r="F248" s="6"/>
      <c r="G248" s="6"/>
      <c r="H248" s="6">
        <v>4310</v>
      </c>
      <c r="I248" s="6"/>
      <c r="J248" s="6"/>
      <c r="K248" s="6">
        <v>4530</v>
      </c>
      <c r="L248" s="6"/>
      <c r="M248" s="6"/>
    </row>
    <row r="249" spans="1:13" x14ac:dyDescent="0.2">
      <c r="A249" s="8" t="s">
        <v>206</v>
      </c>
      <c r="B249" s="17" t="s">
        <v>100</v>
      </c>
      <c r="C249" s="10"/>
      <c r="D249" s="10"/>
      <c r="E249" s="6"/>
      <c r="F249" s="6"/>
      <c r="G249" s="6"/>
      <c r="H249" s="6">
        <v>4310</v>
      </c>
      <c r="I249" s="6"/>
      <c r="J249" s="6"/>
      <c r="K249" s="6">
        <v>4530</v>
      </c>
      <c r="L249" s="3"/>
      <c r="M249" s="6"/>
    </row>
    <row r="250" spans="1:13" x14ac:dyDescent="0.2">
      <c r="A250" s="66" t="s">
        <v>325</v>
      </c>
      <c r="B250" s="17" t="s">
        <v>283</v>
      </c>
      <c r="C250" s="6">
        <v>0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x14ac:dyDescent="0.2">
      <c r="A251" s="66" t="s">
        <v>354</v>
      </c>
      <c r="B251" s="17" t="s">
        <v>283</v>
      </c>
      <c r="C251" s="6"/>
      <c r="D251" s="6"/>
      <c r="E251" s="6"/>
      <c r="F251" s="6"/>
      <c r="G251" s="6"/>
      <c r="H251" s="6">
        <v>4400</v>
      </c>
      <c r="I251" s="6"/>
      <c r="J251" s="6"/>
      <c r="K251" s="6"/>
      <c r="L251" s="6"/>
      <c r="M251" s="6"/>
    </row>
    <row r="252" spans="1:13" x14ac:dyDescent="0.2">
      <c r="A252" s="66" t="s">
        <v>309</v>
      </c>
      <c r="B252" s="17" t="s">
        <v>283</v>
      </c>
      <c r="C252" s="6">
        <v>0</v>
      </c>
      <c r="D252" s="6"/>
      <c r="E252" s="6"/>
      <c r="F252" s="6"/>
      <c r="G252" s="6"/>
      <c r="H252" s="6"/>
      <c r="I252" s="6"/>
      <c r="J252" s="6"/>
      <c r="K252" s="6">
        <v>4000</v>
      </c>
      <c r="L252" s="6"/>
      <c r="M252" s="6"/>
    </row>
    <row r="253" spans="1:13" x14ac:dyDescent="0.2">
      <c r="A253" s="66" t="s">
        <v>309</v>
      </c>
      <c r="B253" s="17" t="s">
        <v>283</v>
      </c>
      <c r="C253" s="6">
        <v>0</v>
      </c>
      <c r="D253" s="11"/>
      <c r="E253" s="6"/>
      <c r="F253" s="6"/>
      <c r="G253" s="6"/>
      <c r="H253" s="6">
        <v>4000</v>
      </c>
      <c r="I253" s="6"/>
      <c r="J253" s="6"/>
      <c r="K253" s="6"/>
      <c r="L253" s="6" t="s">
        <v>27</v>
      </c>
      <c r="M253" s="6" t="s">
        <v>27</v>
      </c>
    </row>
    <row r="254" spans="1:13" x14ac:dyDescent="0.2">
      <c r="A254" s="66" t="s">
        <v>353</v>
      </c>
      <c r="B254" s="17" t="s">
        <v>283</v>
      </c>
      <c r="C254" s="6"/>
      <c r="D254" s="6"/>
      <c r="E254" s="6"/>
      <c r="F254" s="6"/>
      <c r="G254" s="6"/>
      <c r="H254" s="6">
        <v>12000</v>
      </c>
      <c r="I254" s="6"/>
      <c r="J254" s="6"/>
      <c r="K254" s="6"/>
      <c r="L254" s="6"/>
      <c r="M254" s="6"/>
    </row>
    <row r="255" spans="1:13" x14ac:dyDescent="0.2">
      <c r="A255" s="66" t="s">
        <v>296</v>
      </c>
      <c r="B255" s="17" t="s">
        <v>283</v>
      </c>
      <c r="C255" s="6">
        <v>0</v>
      </c>
      <c r="D255" s="6"/>
      <c r="E255" s="57"/>
      <c r="F255" s="10"/>
      <c r="G255" s="10"/>
      <c r="H255" s="6"/>
      <c r="I255" s="6"/>
      <c r="J255" s="6"/>
      <c r="K255" s="6">
        <v>5000</v>
      </c>
      <c r="L255" s="60"/>
      <c r="M255" s="6"/>
    </row>
    <row r="256" spans="1:13" x14ac:dyDescent="0.2">
      <c r="A256" s="66" t="s">
        <v>308</v>
      </c>
      <c r="B256" s="17" t="s">
        <v>283</v>
      </c>
      <c r="C256" s="6">
        <v>0</v>
      </c>
      <c r="D256" s="6"/>
      <c r="E256" s="6"/>
      <c r="F256" s="6"/>
      <c r="G256" s="6"/>
      <c r="H256" s="11"/>
      <c r="I256" s="6"/>
      <c r="J256" s="6"/>
      <c r="K256" s="6">
        <v>12000</v>
      </c>
      <c r="L256" s="6" t="s">
        <v>27</v>
      </c>
      <c r="M256" s="6">
        <v>0</v>
      </c>
    </row>
    <row r="257" spans="1:13" x14ac:dyDescent="0.2">
      <c r="A257" s="66" t="s">
        <v>308</v>
      </c>
      <c r="B257" s="90" t="s">
        <v>283</v>
      </c>
      <c r="C257" s="6">
        <v>0</v>
      </c>
      <c r="D257" s="6"/>
      <c r="E257" s="6"/>
      <c r="F257" s="6"/>
      <c r="G257" s="6"/>
      <c r="H257" s="6">
        <v>12000</v>
      </c>
      <c r="I257" s="6"/>
      <c r="J257" s="6"/>
      <c r="K257" s="6"/>
      <c r="L257" s="6"/>
      <c r="M257" s="3"/>
    </row>
    <row r="258" spans="1:13" x14ac:dyDescent="0.2">
      <c r="A258" s="66" t="s">
        <v>297</v>
      </c>
      <c r="B258" s="17" t="s">
        <v>283</v>
      </c>
      <c r="C258" s="6">
        <v>0</v>
      </c>
      <c r="D258" s="11"/>
      <c r="E258" s="57"/>
      <c r="F258" s="10"/>
      <c r="G258" s="10"/>
      <c r="H258" s="6"/>
      <c r="I258" s="6"/>
      <c r="J258" s="6"/>
      <c r="K258" s="6">
        <v>2400</v>
      </c>
      <c r="L258" s="60"/>
      <c r="M258" s="6"/>
    </row>
    <row r="259" spans="1:13" x14ac:dyDescent="0.2">
      <c r="A259" s="66" t="s">
        <v>310</v>
      </c>
      <c r="B259" s="17" t="s">
        <v>283</v>
      </c>
      <c r="C259" s="6">
        <v>0</v>
      </c>
      <c r="D259" s="6"/>
      <c r="E259" s="6"/>
      <c r="F259" s="6"/>
      <c r="G259" s="6"/>
      <c r="H259" s="6" t="s">
        <v>27</v>
      </c>
      <c r="I259" s="6"/>
      <c r="J259" s="6"/>
      <c r="K259" s="6">
        <v>14400</v>
      </c>
      <c r="L259" s="6"/>
      <c r="M259" s="6"/>
    </row>
    <row r="260" spans="1:13" x14ac:dyDescent="0.2">
      <c r="A260" s="66" t="s">
        <v>301</v>
      </c>
      <c r="B260" s="17" t="s">
        <v>283</v>
      </c>
      <c r="C260" s="6">
        <v>0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x14ac:dyDescent="0.2">
      <c r="A261" s="66" t="s">
        <v>313</v>
      </c>
      <c r="B261" s="17" t="s">
        <v>283</v>
      </c>
      <c r="C261" s="6">
        <v>0</v>
      </c>
      <c r="D261" s="6"/>
      <c r="E261" s="16"/>
      <c r="F261" s="6"/>
      <c r="G261" s="6"/>
      <c r="H261" s="6"/>
      <c r="I261" s="60"/>
      <c r="J261" s="6"/>
      <c r="K261" s="6"/>
      <c r="L261" s="6"/>
      <c r="M261" s="6"/>
    </row>
    <row r="262" spans="1:13" x14ac:dyDescent="0.2">
      <c r="A262" s="66" t="s">
        <v>300</v>
      </c>
      <c r="B262" s="17" t="s">
        <v>283</v>
      </c>
      <c r="C262" s="6">
        <v>0</v>
      </c>
      <c r="D262" s="11"/>
      <c r="E262" s="11"/>
      <c r="F262" s="11"/>
      <c r="G262" s="11"/>
      <c r="H262" s="11">
        <v>7200</v>
      </c>
      <c r="I262" s="11"/>
      <c r="J262" s="11"/>
      <c r="K262" s="11"/>
      <c r="L262" s="11"/>
      <c r="M262" s="11"/>
    </row>
    <row r="263" spans="1:13" x14ac:dyDescent="0.2">
      <c r="A263" s="62" t="s">
        <v>311</v>
      </c>
      <c r="B263" s="17" t="s">
        <v>283</v>
      </c>
      <c r="C263" s="6">
        <v>0</v>
      </c>
      <c r="D263" s="6"/>
      <c r="E263" s="6"/>
      <c r="F263" s="6"/>
      <c r="G263" s="6"/>
      <c r="H263" s="6" t="s">
        <v>27</v>
      </c>
      <c r="I263" s="6"/>
      <c r="J263" s="6"/>
      <c r="K263" s="6">
        <v>6800</v>
      </c>
      <c r="L263" s="6"/>
      <c r="M263" s="6"/>
    </row>
    <row r="264" spans="1:13" x14ac:dyDescent="0.2">
      <c r="A264" s="66" t="s">
        <v>298</v>
      </c>
      <c r="B264" s="17" t="s">
        <v>283</v>
      </c>
      <c r="C264" s="6"/>
      <c r="D264" s="6"/>
      <c r="E264" s="159"/>
      <c r="F264" s="142"/>
      <c r="G264" s="142"/>
      <c r="H264" s="11">
        <v>3000</v>
      </c>
      <c r="I264" s="6"/>
      <c r="J264" s="6"/>
      <c r="K264" s="11"/>
      <c r="L264" s="60"/>
      <c r="M264" s="6"/>
    </row>
    <row r="265" spans="1:13" x14ac:dyDescent="0.2">
      <c r="A265" s="66" t="s">
        <v>312</v>
      </c>
      <c r="B265" s="17" t="s">
        <v>283</v>
      </c>
      <c r="C265" s="6">
        <v>0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x14ac:dyDescent="0.2">
      <c r="A266" s="66" t="s">
        <v>323</v>
      </c>
      <c r="B266" s="17" t="s">
        <v>283</v>
      </c>
      <c r="C266" s="25"/>
      <c r="D266" s="9"/>
      <c r="E266" s="9"/>
      <c r="F266" s="9"/>
      <c r="G266" s="9"/>
      <c r="H266" s="9"/>
      <c r="I266" s="9"/>
      <c r="J266" s="9"/>
      <c r="K266" s="9">
        <v>1200</v>
      </c>
      <c r="L266" s="9"/>
      <c r="M266" s="9"/>
    </row>
    <row r="267" spans="1:13" x14ac:dyDescent="0.2">
      <c r="A267" s="66" t="s">
        <v>324</v>
      </c>
      <c r="B267" s="17" t="s">
        <v>283</v>
      </c>
      <c r="C267" s="6"/>
      <c r="D267" s="6"/>
      <c r="E267" s="6"/>
      <c r="F267" s="6"/>
      <c r="G267" s="6"/>
      <c r="H267" s="6"/>
      <c r="I267" s="6"/>
      <c r="J267" s="6"/>
      <c r="K267" s="6">
        <v>3600</v>
      </c>
      <c r="L267" s="6"/>
      <c r="M267" s="6"/>
    </row>
    <row r="268" spans="1:13" x14ac:dyDescent="0.2">
      <c r="A268" s="66" t="s">
        <v>302</v>
      </c>
      <c r="B268" s="17" t="s">
        <v>283</v>
      </c>
      <c r="C268" s="6"/>
      <c r="D268" s="6"/>
      <c r="E268" s="6"/>
      <c r="F268" s="6"/>
      <c r="G268" s="6"/>
      <c r="H268" s="6">
        <v>5000</v>
      </c>
      <c r="I268" s="6"/>
      <c r="J268" s="6"/>
      <c r="K268" s="6"/>
      <c r="L268" s="6"/>
      <c r="M268" s="6"/>
    </row>
    <row r="269" spans="1:13" x14ac:dyDescent="0.2">
      <c r="A269" s="66" t="s">
        <v>317</v>
      </c>
      <c r="B269" s="32" t="s">
        <v>283</v>
      </c>
      <c r="C269" s="6"/>
      <c r="D269" s="6"/>
      <c r="E269" s="6"/>
      <c r="F269" s="6"/>
      <c r="G269" s="6"/>
      <c r="H269" s="6"/>
      <c r="I269" s="6"/>
      <c r="J269" s="6"/>
      <c r="K269" s="6">
        <v>7200</v>
      </c>
      <c r="L269" s="6"/>
      <c r="M269" s="6"/>
    </row>
    <row r="270" spans="1:13" x14ac:dyDescent="0.2">
      <c r="A270" s="66" t="s">
        <v>316</v>
      </c>
      <c r="B270" s="17" t="s">
        <v>283</v>
      </c>
      <c r="C270" s="6"/>
      <c r="D270" s="6"/>
      <c r="E270" s="6"/>
      <c r="F270" s="6"/>
      <c r="G270" s="6"/>
      <c r="H270" s="6"/>
      <c r="I270" s="6"/>
      <c r="J270" s="6"/>
      <c r="K270" s="6">
        <v>2800</v>
      </c>
      <c r="L270" s="6"/>
      <c r="M270" s="6"/>
    </row>
    <row r="271" spans="1:13" x14ac:dyDescent="0.2">
      <c r="A271" s="66" t="s">
        <v>351</v>
      </c>
      <c r="B271" s="32" t="s">
        <v>283</v>
      </c>
      <c r="C271" s="6">
        <v>0</v>
      </c>
      <c r="D271" s="6"/>
      <c r="E271" s="6"/>
      <c r="F271" s="6"/>
      <c r="G271" s="6"/>
      <c r="H271" s="6">
        <v>10170</v>
      </c>
      <c r="I271" s="6"/>
      <c r="J271" s="6"/>
      <c r="K271" s="6">
        <v>10680</v>
      </c>
      <c r="L271" s="6"/>
      <c r="M271" s="6"/>
    </row>
    <row r="272" spans="1:13" x14ac:dyDescent="0.2">
      <c r="A272" s="66" t="s">
        <v>350</v>
      </c>
      <c r="B272" s="32" t="s">
        <v>283</v>
      </c>
      <c r="C272" s="6">
        <v>0</v>
      </c>
      <c r="D272" s="6"/>
      <c r="E272" s="6"/>
      <c r="F272" s="6"/>
      <c r="G272" s="6"/>
      <c r="H272" s="6">
        <v>63530</v>
      </c>
      <c r="I272" s="6"/>
      <c r="J272" s="6"/>
      <c r="K272" s="6">
        <v>66700</v>
      </c>
      <c r="L272" s="6"/>
      <c r="M272" s="6"/>
    </row>
    <row r="273" spans="1:13" x14ac:dyDescent="0.2">
      <c r="A273" s="66" t="s">
        <v>352</v>
      </c>
      <c r="B273" s="32" t="s">
        <v>283</v>
      </c>
      <c r="C273" s="6" t="s">
        <v>27</v>
      </c>
      <c r="D273" s="6"/>
      <c r="E273" s="6"/>
      <c r="F273" s="6"/>
      <c r="G273" s="6"/>
      <c r="H273" s="6">
        <v>18150</v>
      </c>
      <c r="I273" s="6"/>
      <c r="J273" s="6"/>
      <c r="K273" s="6">
        <v>19660</v>
      </c>
      <c r="L273" s="6"/>
      <c r="M273" s="6"/>
    </row>
    <row r="274" spans="1:13" x14ac:dyDescent="0.2">
      <c r="A274" s="18" t="s">
        <v>446</v>
      </c>
      <c r="B274" s="17" t="s">
        <v>443</v>
      </c>
      <c r="C274" s="6">
        <v>0</v>
      </c>
      <c r="D274" s="6"/>
      <c r="E274" s="11"/>
      <c r="F274" s="11"/>
      <c r="G274" s="11"/>
      <c r="H274" s="11"/>
      <c r="I274" s="11"/>
      <c r="J274" s="11"/>
      <c r="K274" s="6"/>
      <c r="L274" s="6"/>
      <c r="M274" s="6"/>
    </row>
    <row r="275" spans="1:13" x14ac:dyDescent="0.2">
      <c r="A275" s="62" t="s">
        <v>58</v>
      </c>
      <c r="B275" s="17" t="s">
        <v>443</v>
      </c>
      <c r="C275" s="6">
        <v>0</v>
      </c>
      <c r="D275" s="6"/>
      <c r="E275" s="3"/>
      <c r="F275" s="6"/>
      <c r="G275" s="6"/>
      <c r="H275" s="3"/>
      <c r="K275" s="3"/>
      <c r="L275" s="3"/>
      <c r="M275" s="3"/>
    </row>
    <row r="276" spans="1:13" x14ac:dyDescent="0.2">
      <c r="A276" s="93" t="s">
        <v>420</v>
      </c>
      <c r="B276" s="73" t="s">
        <v>8</v>
      </c>
      <c r="C276" s="20">
        <v>0</v>
      </c>
      <c r="D276" s="20"/>
      <c r="E276" s="51"/>
      <c r="F276" s="51"/>
      <c r="G276" s="51"/>
      <c r="H276" s="51"/>
      <c r="I276" s="51"/>
      <c r="J276" s="51"/>
      <c r="K276" s="51"/>
      <c r="L276" s="51"/>
      <c r="M276" s="51"/>
    </row>
    <row r="277" spans="1:13" x14ac:dyDescent="0.2">
      <c r="A277" s="66" t="s">
        <v>471</v>
      </c>
      <c r="B277" s="17" t="s">
        <v>8</v>
      </c>
      <c r="C277" s="6">
        <v>0</v>
      </c>
      <c r="D277" s="6"/>
      <c r="E277" s="6"/>
      <c r="F277" s="6"/>
      <c r="G277" s="6"/>
      <c r="H277" s="6"/>
      <c r="I277" s="6"/>
      <c r="J277" s="6"/>
      <c r="K277" s="6" t="s">
        <v>27</v>
      </c>
      <c r="L277" s="6"/>
      <c r="M277" s="6"/>
    </row>
    <row r="278" spans="1:13" x14ac:dyDescent="0.2">
      <c r="A278" s="93" t="s">
        <v>419</v>
      </c>
      <c r="B278" s="73" t="s">
        <v>8</v>
      </c>
      <c r="C278" s="20">
        <v>0</v>
      </c>
      <c r="D278" s="20"/>
      <c r="E278" s="51"/>
      <c r="F278" s="51"/>
      <c r="G278" s="51"/>
      <c r="H278" s="51"/>
      <c r="I278" s="51"/>
      <c r="J278" s="51"/>
      <c r="K278" s="51"/>
      <c r="L278" s="51"/>
      <c r="M278" s="51"/>
    </row>
    <row r="279" spans="1:13" x14ac:dyDescent="0.2">
      <c r="A279" s="15" t="s">
        <v>398</v>
      </c>
      <c r="B279" s="17" t="s">
        <v>8</v>
      </c>
      <c r="C279" s="6">
        <v>0</v>
      </c>
      <c r="D279" s="6"/>
      <c r="E279" s="6"/>
      <c r="F279" s="6"/>
      <c r="G279" s="6"/>
      <c r="H279" s="6">
        <v>25000</v>
      </c>
      <c r="I279" s="3"/>
      <c r="J279" s="6"/>
      <c r="K279" s="6">
        <v>28000</v>
      </c>
      <c r="L279" s="60"/>
      <c r="M279" s="6"/>
    </row>
    <row r="280" spans="1:13" x14ac:dyDescent="0.2">
      <c r="A280" s="66" t="s">
        <v>473</v>
      </c>
      <c r="B280" s="17" t="s">
        <v>8</v>
      </c>
      <c r="C280" s="9">
        <v>0</v>
      </c>
      <c r="D280" s="9"/>
      <c r="E280" s="9"/>
      <c r="F280" s="9"/>
      <c r="G280" s="9"/>
      <c r="H280" s="9"/>
      <c r="I280" s="9"/>
      <c r="J280" s="9"/>
      <c r="K280" s="9" t="s">
        <v>27</v>
      </c>
      <c r="L280" s="9"/>
      <c r="M280" s="9"/>
    </row>
    <row r="281" spans="1:13" x14ac:dyDescent="0.2">
      <c r="A281" s="8" t="s">
        <v>8</v>
      </c>
      <c r="B281" s="32" t="s">
        <v>8</v>
      </c>
      <c r="C281" s="6">
        <v>0</v>
      </c>
      <c r="D281" s="6"/>
      <c r="E281" s="6"/>
      <c r="F281" s="6"/>
      <c r="G281" s="6"/>
      <c r="H281" s="6">
        <v>29680</v>
      </c>
      <c r="I281" s="6"/>
      <c r="J281" s="6"/>
      <c r="K281" s="6">
        <v>31460</v>
      </c>
      <c r="L281" s="6"/>
      <c r="M281" s="6"/>
    </row>
    <row r="282" spans="1:13" x14ac:dyDescent="0.2">
      <c r="A282" s="18" t="s">
        <v>8</v>
      </c>
      <c r="B282" s="32" t="s">
        <v>8</v>
      </c>
      <c r="C282" s="30">
        <v>0</v>
      </c>
      <c r="D282" s="30"/>
      <c r="E282" s="6"/>
      <c r="F282" s="6"/>
      <c r="G282" s="6"/>
      <c r="H282" s="6">
        <v>31460</v>
      </c>
      <c r="I282" s="6"/>
      <c r="J282" s="6"/>
      <c r="K282" s="6">
        <v>33340</v>
      </c>
      <c r="L282" s="6"/>
      <c r="M282" s="6"/>
    </row>
    <row r="283" spans="1:13" x14ac:dyDescent="0.2">
      <c r="A283" s="64" t="s">
        <v>8</v>
      </c>
      <c r="B283" s="17" t="s">
        <v>8</v>
      </c>
      <c r="C283" s="6"/>
      <c r="D283" s="6"/>
      <c r="E283" s="11"/>
      <c r="F283" s="11"/>
      <c r="G283" s="11"/>
      <c r="H283" s="6"/>
      <c r="I283" s="11"/>
      <c r="J283" s="11"/>
      <c r="K283" s="6">
        <v>6100</v>
      </c>
      <c r="L283" s="6"/>
      <c r="M283" s="6"/>
    </row>
    <row r="284" spans="1:13" x14ac:dyDescent="0.2">
      <c r="A284" s="66" t="s">
        <v>230</v>
      </c>
      <c r="B284" s="32" t="s">
        <v>8</v>
      </c>
      <c r="C284" s="80"/>
      <c r="D284" s="80"/>
      <c r="E284" s="88" t="s">
        <v>204</v>
      </c>
      <c r="F284" s="80">
        <v>100000</v>
      </c>
      <c r="G284" s="80"/>
      <c r="H284" s="80"/>
      <c r="I284" s="80" t="s">
        <v>204</v>
      </c>
      <c r="J284" s="60">
        <v>110000</v>
      </c>
      <c r="K284" s="80"/>
      <c r="L284" s="80" t="s">
        <v>204</v>
      </c>
      <c r="M284" s="80">
        <v>120000</v>
      </c>
    </row>
    <row r="285" spans="1:13" x14ac:dyDescent="0.2">
      <c r="A285" s="64" t="s">
        <v>57</v>
      </c>
      <c r="B285" s="17" t="s">
        <v>8</v>
      </c>
      <c r="C285" s="6">
        <v>0</v>
      </c>
      <c r="D285" s="6"/>
      <c r="E285" s="6"/>
      <c r="F285" s="6"/>
      <c r="G285" s="6"/>
      <c r="H285" s="6">
        <v>27100</v>
      </c>
      <c r="I285" s="6"/>
      <c r="J285" s="6"/>
      <c r="K285" s="6">
        <v>8000</v>
      </c>
      <c r="L285" s="6"/>
      <c r="M285" s="6"/>
    </row>
    <row r="286" spans="1:13" x14ac:dyDescent="0.2">
      <c r="A286" s="18" t="s">
        <v>57</v>
      </c>
      <c r="B286" s="17" t="s">
        <v>8</v>
      </c>
      <c r="C286" s="6">
        <v>0</v>
      </c>
      <c r="D286" s="6"/>
      <c r="E286" s="6"/>
      <c r="F286" s="6"/>
      <c r="G286" s="6"/>
      <c r="H286" s="6">
        <v>5600</v>
      </c>
      <c r="I286" s="6"/>
      <c r="J286" s="6"/>
      <c r="K286" s="6">
        <v>2100</v>
      </c>
      <c r="L286" s="6"/>
      <c r="M286" s="6"/>
    </row>
    <row r="287" spans="1:13" x14ac:dyDescent="0.2">
      <c r="A287" s="15" t="s">
        <v>57</v>
      </c>
      <c r="B287" s="32" t="s">
        <v>8</v>
      </c>
      <c r="C287" s="6">
        <v>0</v>
      </c>
      <c r="D287" s="6"/>
      <c r="E287" s="6"/>
      <c r="F287" s="6"/>
      <c r="G287" s="6"/>
      <c r="H287" s="6">
        <v>10000</v>
      </c>
      <c r="I287" s="6"/>
      <c r="J287" s="6"/>
      <c r="K287" s="6">
        <v>12000</v>
      </c>
      <c r="L287" s="6"/>
      <c r="M287" s="6"/>
    </row>
    <row r="288" spans="1:13" x14ac:dyDescent="0.2">
      <c r="A288" s="96" t="s">
        <v>449</v>
      </c>
      <c r="B288" s="32" t="s">
        <v>8</v>
      </c>
      <c r="C288" s="6">
        <v>0</v>
      </c>
      <c r="D288" s="6"/>
      <c r="E288" s="3"/>
      <c r="F288" s="6"/>
      <c r="G288" s="6"/>
      <c r="H288" s="6">
        <v>120000</v>
      </c>
      <c r="I288" s="6"/>
      <c r="J288" s="6"/>
      <c r="K288" s="20">
        <v>120000</v>
      </c>
      <c r="L288" s="6"/>
      <c r="M288" s="6"/>
    </row>
    <row r="289" spans="1:14" x14ac:dyDescent="0.2">
      <c r="A289" s="8" t="s">
        <v>58</v>
      </c>
      <c r="B289" s="2" t="s">
        <v>8</v>
      </c>
      <c r="C289" s="25">
        <v>0</v>
      </c>
      <c r="D289" s="9"/>
      <c r="E289" s="9"/>
      <c r="F289" s="9"/>
      <c r="G289" s="9"/>
      <c r="H289" s="9">
        <v>210000</v>
      </c>
      <c r="I289" s="9"/>
      <c r="J289" s="9"/>
      <c r="K289" s="9">
        <v>220500</v>
      </c>
      <c r="L289" s="9"/>
      <c r="M289" s="9"/>
    </row>
    <row r="290" spans="1:14" x14ac:dyDescent="0.2">
      <c r="A290" s="18" t="s">
        <v>57</v>
      </c>
      <c r="B290" s="2" t="s">
        <v>8</v>
      </c>
      <c r="C290" s="26" t="s">
        <v>27</v>
      </c>
      <c r="D290" s="6"/>
      <c r="E290" s="6"/>
      <c r="F290" s="6"/>
      <c r="G290" s="6"/>
      <c r="H290" s="6" t="s">
        <v>27</v>
      </c>
      <c r="I290" s="6"/>
      <c r="J290" s="6"/>
      <c r="K290" s="6"/>
      <c r="L290" s="6"/>
      <c r="M290" s="6"/>
    </row>
    <row r="291" spans="1:14" x14ac:dyDescent="0.2">
      <c r="A291" s="18" t="s">
        <v>58</v>
      </c>
      <c r="B291" s="2" t="s">
        <v>8</v>
      </c>
      <c r="C291" s="26">
        <v>0</v>
      </c>
      <c r="D291" s="6"/>
      <c r="E291" s="6"/>
      <c r="F291" s="6"/>
      <c r="G291" s="6"/>
      <c r="H291" s="6">
        <v>5000</v>
      </c>
      <c r="I291" s="6"/>
      <c r="J291" s="6"/>
      <c r="K291" s="6">
        <v>5000</v>
      </c>
      <c r="L291" s="6"/>
      <c r="M291" s="3"/>
    </row>
    <row r="292" spans="1:14" x14ac:dyDescent="0.2">
      <c r="A292" s="18" t="s">
        <v>511</v>
      </c>
      <c r="B292" s="2" t="s">
        <v>8</v>
      </c>
      <c r="C292" s="26">
        <v>0</v>
      </c>
      <c r="D292" s="6"/>
      <c r="E292" s="6"/>
      <c r="F292" s="20"/>
      <c r="G292" s="20"/>
      <c r="H292" s="6">
        <v>40000</v>
      </c>
      <c r="J292" s="6"/>
      <c r="K292" s="6">
        <v>50000</v>
      </c>
      <c r="L292" s="6"/>
      <c r="M292" s="6"/>
    </row>
    <row r="293" spans="1:14" x14ac:dyDescent="0.2">
      <c r="A293" s="3" t="s">
        <v>481</v>
      </c>
      <c r="B293" s="2" t="s">
        <v>8</v>
      </c>
      <c r="C293" s="26"/>
      <c r="D293" s="11"/>
      <c r="E293" s="66" t="s">
        <v>27</v>
      </c>
      <c r="F293" s="79" t="s">
        <v>27</v>
      </c>
      <c r="G293" s="11"/>
      <c r="I293" s="66" t="s">
        <v>27</v>
      </c>
      <c r="J293" s="79" t="s">
        <v>27</v>
      </c>
      <c r="K293" s="66" t="s">
        <v>27</v>
      </c>
    </row>
    <row r="294" spans="1:14" x14ac:dyDescent="0.2">
      <c r="A294" s="15" t="s">
        <v>361</v>
      </c>
      <c r="B294" s="29" t="s">
        <v>8</v>
      </c>
      <c r="C294" s="26">
        <v>0</v>
      </c>
      <c r="D294" s="11"/>
      <c r="E294" s="6"/>
      <c r="F294" s="6"/>
      <c r="G294" s="6"/>
      <c r="H294" s="11">
        <v>15000</v>
      </c>
      <c r="I294" s="6"/>
      <c r="J294" s="6"/>
      <c r="K294" s="11">
        <v>18000</v>
      </c>
      <c r="L294" s="6"/>
      <c r="M294" s="6"/>
    </row>
    <row r="295" spans="1:14" x14ac:dyDescent="0.2">
      <c r="A295" s="18" t="s">
        <v>58</v>
      </c>
      <c r="B295" s="2" t="s">
        <v>459</v>
      </c>
      <c r="C295" s="98">
        <v>0</v>
      </c>
      <c r="D295" s="20"/>
      <c r="E295" s="6"/>
      <c r="F295" s="6"/>
      <c r="G295" s="6"/>
      <c r="H295" s="37">
        <v>50000</v>
      </c>
      <c r="I295" s="6"/>
      <c r="J295" s="6"/>
      <c r="K295" s="6">
        <v>20000</v>
      </c>
      <c r="L295" s="6"/>
      <c r="M295" s="6"/>
    </row>
    <row r="296" spans="1:14" x14ac:dyDescent="0.2">
      <c r="A296" s="18" t="s">
        <v>58</v>
      </c>
      <c r="B296" s="2" t="s">
        <v>90</v>
      </c>
      <c r="C296" s="98">
        <v>0</v>
      </c>
      <c r="D296" s="20"/>
      <c r="E296" s="6"/>
      <c r="F296" s="6" t="s">
        <v>27</v>
      </c>
      <c r="G296" s="6"/>
      <c r="H296" s="37">
        <v>30000</v>
      </c>
      <c r="I296" s="6"/>
      <c r="J296" s="6" t="s">
        <v>27</v>
      </c>
      <c r="K296" s="6">
        <v>10000</v>
      </c>
      <c r="L296" s="6"/>
      <c r="M296" s="6"/>
    </row>
    <row r="297" spans="1:14" x14ac:dyDescent="0.2">
      <c r="A297" s="18"/>
      <c r="B297" s="2"/>
      <c r="C297" s="98">
        <f>SUM(C225:C296)</f>
        <v>0</v>
      </c>
      <c r="D297" s="98">
        <f t="shared" ref="D297:N297" si="2">SUM(D225:D296)</f>
        <v>0</v>
      </c>
      <c r="E297" s="98">
        <f t="shared" si="2"/>
        <v>0</v>
      </c>
      <c r="F297" s="98">
        <f t="shared" si="2"/>
        <v>100000</v>
      </c>
      <c r="G297" s="98">
        <f t="shared" si="2"/>
        <v>0</v>
      </c>
      <c r="H297" s="98">
        <f t="shared" si="2"/>
        <v>801270</v>
      </c>
      <c r="I297" s="98">
        <f t="shared" si="2"/>
        <v>0</v>
      </c>
      <c r="J297" s="98">
        <f t="shared" si="2"/>
        <v>110000</v>
      </c>
      <c r="K297" s="98">
        <f t="shared" si="2"/>
        <v>790480</v>
      </c>
      <c r="L297" s="98">
        <f t="shared" si="2"/>
        <v>0</v>
      </c>
      <c r="M297" s="98">
        <f t="shared" si="2"/>
        <v>120000</v>
      </c>
      <c r="N297" s="98">
        <f t="shared" si="2"/>
        <v>0</v>
      </c>
    </row>
    <row r="298" spans="1:14" x14ac:dyDescent="0.2">
      <c r="A298" s="18"/>
      <c r="B298" s="2"/>
      <c r="C298" s="98"/>
      <c r="D298" s="20"/>
      <c r="E298" s="6"/>
      <c r="F298" s="6"/>
      <c r="G298" s="6"/>
      <c r="H298" s="37"/>
      <c r="I298" s="6"/>
      <c r="J298" s="6"/>
      <c r="K298" s="6"/>
      <c r="L298" s="6"/>
      <c r="M298" s="6"/>
    </row>
    <row r="299" spans="1:14" x14ac:dyDescent="0.2">
      <c r="A299" s="18" t="s">
        <v>244</v>
      </c>
      <c r="B299" s="2" t="s">
        <v>22</v>
      </c>
      <c r="C299" s="26"/>
      <c r="D299" s="6"/>
      <c r="E299" s="6" t="s">
        <v>245</v>
      </c>
      <c r="F299" s="6">
        <v>2500000</v>
      </c>
      <c r="G299" s="6"/>
      <c r="H299" s="6"/>
      <c r="I299" s="6" t="s">
        <v>245</v>
      </c>
      <c r="J299" s="11"/>
      <c r="K299" s="6"/>
      <c r="L299" s="6"/>
      <c r="M299" s="6"/>
    </row>
    <row r="300" spans="1:14" x14ac:dyDescent="0.2">
      <c r="A300" s="66" t="s">
        <v>336</v>
      </c>
      <c r="B300" s="2" t="s">
        <v>22</v>
      </c>
      <c r="C300" s="26"/>
      <c r="D300" s="6"/>
      <c r="E300" s="6"/>
      <c r="F300" s="6"/>
      <c r="G300" s="6"/>
      <c r="H300" s="6">
        <v>100000</v>
      </c>
      <c r="I300" s="6"/>
      <c r="J300" s="6"/>
      <c r="K300" s="6"/>
      <c r="L300" s="6"/>
      <c r="M300" s="6"/>
    </row>
    <row r="301" spans="1:14" x14ac:dyDescent="0.2">
      <c r="A301" s="66" t="s">
        <v>502</v>
      </c>
      <c r="B301" s="2" t="s">
        <v>22</v>
      </c>
      <c r="C301" s="26"/>
      <c r="D301" s="6"/>
      <c r="E301" s="79" t="s">
        <v>45</v>
      </c>
      <c r="F301" s="11">
        <v>3250000</v>
      </c>
      <c r="G301" s="11"/>
      <c r="H301" s="60" t="s">
        <v>27</v>
      </c>
      <c r="I301" s="6"/>
      <c r="J301" s="6"/>
      <c r="K301" s="6"/>
      <c r="L301" s="6"/>
      <c r="M301" s="6"/>
    </row>
    <row r="302" spans="1:14" x14ac:dyDescent="0.2">
      <c r="A302" s="8" t="s">
        <v>192</v>
      </c>
      <c r="B302" s="2" t="s">
        <v>22</v>
      </c>
      <c r="C302" s="26"/>
      <c r="D302" s="6"/>
      <c r="E302" s="69" t="s">
        <v>44</v>
      </c>
      <c r="F302" s="60">
        <v>3000000</v>
      </c>
      <c r="G302" s="79">
        <v>11500000</v>
      </c>
      <c r="H302" s="6"/>
      <c r="I302" s="60" t="s">
        <v>44</v>
      </c>
      <c r="J302" s="60">
        <v>10279000</v>
      </c>
      <c r="K302" s="6"/>
      <c r="L302" s="60" t="s">
        <v>44</v>
      </c>
      <c r="M302" s="6">
        <v>5000000</v>
      </c>
    </row>
    <row r="303" spans="1:14" x14ac:dyDescent="0.2">
      <c r="A303" s="8" t="s">
        <v>257</v>
      </c>
      <c r="B303" s="36" t="s">
        <v>22</v>
      </c>
      <c r="C303" s="26"/>
      <c r="D303" s="6"/>
      <c r="E303" s="3"/>
      <c r="F303" s="6"/>
      <c r="G303" s="6"/>
      <c r="H303" s="6"/>
      <c r="I303" s="62"/>
      <c r="J303" s="6"/>
      <c r="K303" s="6"/>
      <c r="L303" s="6" t="s">
        <v>47</v>
      </c>
      <c r="M303" s="6">
        <v>5000000</v>
      </c>
    </row>
    <row r="304" spans="1:14" x14ac:dyDescent="0.2">
      <c r="A304" s="8" t="s">
        <v>259</v>
      </c>
      <c r="B304" s="2" t="s">
        <v>22</v>
      </c>
      <c r="C304" s="26"/>
      <c r="D304" s="6"/>
      <c r="E304" s="6"/>
      <c r="F304" s="6"/>
      <c r="G304" s="6"/>
      <c r="H304" s="6"/>
      <c r="I304" s="6" t="s">
        <v>47</v>
      </c>
      <c r="J304" s="6">
        <v>32500000</v>
      </c>
      <c r="K304" s="6"/>
      <c r="L304" s="6"/>
      <c r="M304" s="6"/>
    </row>
    <row r="305" spans="1:13" x14ac:dyDescent="0.2">
      <c r="A305" s="8" t="s">
        <v>256</v>
      </c>
      <c r="B305" s="2" t="s">
        <v>22</v>
      </c>
      <c r="C305" s="26"/>
      <c r="D305" s="6"/>
      <c r="E305" s="3" t="s">
        <v>47</v>
      </c>
      <c r="F305" s="6">
        <v>28000000</v>
      </c>
      <c r="G305" s="6"/>
      <c r="H305" s="6"/>
      <c r="I305" s="62"/>
      <c r="J305" s="6"/>
      <c r="K305" s="6"/>
      <c r="L305" s="6"/>
      <c r="M305" s="6"/>
    </row>
    <row r="306" spans="1:13" x14ac:dyDescent="0.2">
      <c r="A306" s="15" t="s">
        <v>441</v>
      </c>
      <c r="B306" s="2" t="s">
        <v>22</v>
      </c>
      <c r="C306" s="26"/>
      <c r="D306" s="6"/>
      <c r="E306" s="6"/>
      <c r="F306" s="6"/>
      <c r="G306" s="6"/>
      <c r="H306" s="6"/>
      <c r="I306" s="6"/>
      <c r="J306" s="6"/>
      <c r="K306" s="6">
        <v>800000</v>
      </c>
      <c r="L306" s="6"/>
      <c r="M306" s="6"/>
    </row>
    <row r="307" spans="1:13" x14ac:dyDescent="0.2">
      <c r="A307" s="16" t="s">
        <v>440</v>
      </c>
      <c r="B307" s="29" t="s">
        <v>22</v>
      </c>
      <c r="C307" s="26"/>
      <c r="D307" s="6"/>
      <c r="E307" s="6"/>
      <c r="F307" s="6"/>
      <c r="G307" s="6"/>
      <c r="H307" s="6">
        <v>1000000</v>
      </c>
      <c r="K307" s="6">
        <v>2000000</v>
      </c>
      <c r="L307" s="6"/>
      <c r="M307" s="6"/>
    </row>
    <row r="308" spans="1:13" x14ac:dyDescent="0.2">
      <c r="A308" s="15" t="s">
        <v>442</v>
      </c>
      <c r="B308" s="2" t="s">
        <v>22</v>
      </c>
      <c r="C308" s="33" t="s">
        <v>27</v>
      </c>
      <c r="D308" s="30"/>
      <c r="E308" s="6"/>
      <c r="F308" s="6"/>
      <c r="G308" s="6"/>
      <c r="I308" s="6"/>
      <c r="J308" s="6"/>
      <c r="K308" s="6">
        <v>600000</v>
      </c>
      <c r="L308" s="6"/>
      <c r="M308" s="6"/>
    </row>
    <row r="309" spans="1:13" x14ac:dyDescent="0.2">
      <c r="A309" s="15" t="s">
        <v>384</v>
      </c>
      <c r="B309" s="2" t="s">
        <v>22</v>
      </c>
      <c r="C309" s="26"/>
      <c r="D309" s="6"/>
      <c r="E309" s="6"/>
      <c r="F309" s="6"/>
      <c r="G309" s="6"/>
      <c r="H309" s="11">
        <v>3500000</v>
      </c>
      <c r="J309" s="11"/>
      <c r="K309" s="6">
        <v>3500000</v>
      </c>
      <c r="L309" s="60"/>
      <c r="M309" s="6"/>
    </row>
    <row r="310" spans="1:13" x14ac:dyDescent="0.2">
      <c r="A310" s="15" t="s">
        <v>377</v>
      </c>
      <c r="B310" s="2" t="s">
        <v>22</v>
      </c>
      <c r="C310" s="25" t="s">
        <v>27</v>
      </c>
      <c r="D310" s="9"/>
      <c r="E310" s="40"/>
      <c r="F310" s="9"/>
      <c r="G310" s="9"/>
      <c r="H310" s="9">
        <v>450000</v>
      </c>
      <c r="I310" s="119"/>
      <c r="J310" s="9"/>
      <c r="K310" s="9"/>
      <c r="L310" s="67"/>
      <c r="M310" s="9"/>
    </row>
    <row r="311" spans="1:13" x14ac:dyDescent="0.2">
      <c r="A311" s="15" t="s">
        <v>367</v>
      </c>
      <c r="B311" s="29" t="s">
        <v>22</v>
      </c>
      <c r="C311" s="26">
        <v>50000</v>
      </c>
      <c r="D311" s="26"/>
      <c r="E311" s="26"/>
      <c r="F311" s="26"/>
      <c r="G311" s="26"/>
      <c r="H311" s="26"/>
      <c r="I311" s="2"/>
      <c r="J311" s="2"/>
      <c r="K311" s="26"/>
      <c r="L311" s="26"/>
      <c r="M311" s="26"/>
    </row>
    <row r="312" spans="1:13" x14ac:dyDescent="0.2">
      <c r="A312" s="8" t="s">
        <v>195</v>
      </c>
      <c r="B312" s="2" t="s">
        <v>22</v>
      </c>
      <c r="C312" s="26" t="s">
        <v>27</v>
      </c>
      <c r="D312" s="6">
        <v>500000</v>
      </c>
      <c r="E312" s="6"/>
      <c r="F312" s="6"/>
      <c r="G312" s="6"/>
      <c r="H312" s="6">
        <v>600000</v>
      </c>
      <c r="I312" s="6"/>
      <c r="K312" s="6">
        <v>550000</v>
      </c>
      <c r="L312" s="6"/>
      <c r="M312" s="6"/>
    </row>
    <row r="313" spans="1:13" x14ac:dyDescent="0.2">
      <c r="A313" s="8" t="s">
        <v>193</v>
      </c>
      <c r="B313" s="2" t="s">
        <v>22</v>
      </c>
      <c r="C313" s="26"/>
      <c r="D313" s="6"/>
      <c r="E313" s="79" t="s">
        <v>27</v>
      </c>
      <c r="F313" s="79" t="s">
        <v>27</v>
      </c>
      <c r="G313" s="11"/>
      <c r="H313" s="6"/>
      <c r="I313" s="6" t="s">
        <v>194</v>
      </c>
      <c r="J313" s="6">
        <v>1600000</v>
      </c>
      <c r="K313" s="6"/>
      <c r="L313" s="6" t="s">
        <v>194</v>
      </c>
      <c r="M313" s="6">
        <v>1200000</v>
      </c>
    </row>
    <row r="314" spans="1:13" x14ac:dyDescent="0.2">
      <c r="A314" s="15" t="s">
        <v>375</v>
      </c>
      <c r="B314" s="2" t="s">
        <v>22</v>
      </c>
      <c r="C314" s="26" t="s">
        <v>27</v>
      </c>
      <c r="D314" s="6"/>
      <c r="E314" s="60"/>
      <c r="F314" s="6"/>
      <c r="G314" s="6"/>
      <c r="H314" s="11">
        <v>1000000</v>
      </c>
      <c r="I314" s="66"/>
      <c r="J314" s="142"/>
      <c r="K314" s="6"/>
      <c r="L314" s="60"/>
      <c r="M314" s="6"/>
    </row>
    <row r="315" spans="1:13" x14ac:dyDescent="0.2">
      <c r="A315" s="15" t="s">
        <v>371</v>
      </c>
      <c r="B315" s="29" t="s">
        <v>22</v>
      </c>
      <c r="C315" s="28"/>
      <c r="D315" s="10"/>
      <c r="E315" s="6"/>
      <c r="F315" s="6"/>
      <c r="G315" s="6"/>
      <c r="H315" s="6">
        <v>1000000</v>
      </c>
      <c r="I315" s="6"/>
      <c r="J315" s="6"/>
      <c r="K315" s="6"/>
      <c r="L315" s="6"/>
      <c r="M315" s="6"/>
    </row>
    <row r="316" spans="1:13" x14ac:dyDescent="0.2">
      <c r="A316" s="15" t="s">
        <v>379</v>
      </c>
      <c r="B316" s="29" t="s">
        <v>22</v>
      </c>
      <c r="C316" s="26" t="s">
        <v>27</v>
      </c>
      <c r="D316" s="6"/>
      <c r="E316" s="60"/>
      <c r="F316" s="6"/>
      <c r="G316" s="6"/>
      <c r="H316" s="11">
        <v>2000000</v>
      </c>
      <c r="J316" s="11"/>
      <c r="K316" s="6">
        <v>1000000</v>
      </c>
      <c r="L316" s="6"/>
      <c r="M316" s="6"/>
    </row>
    <row r="317" spans="1:13" x14ac:dyDescent="0.2">
      <c r="A317" s="94" t="s">
        <v>399</v>
      </c>
      <c r="B317" s="2" t="s">
        <v>22</v>
      </c>
      <c r="C317" s="25" t="s">
        <v>27</v>
      </c>
      <c r="D317" s="9">
        <v>200000</v>
      </c>
      <c r="E317" s="9"/>
      <c r="F317" s="9"/>
      <c r="G317" s="9"/>
      <c r="H317" s="9">
        <v>250000</v>
      </c>
      <c r="I317" s="9"/>
      <c r="J317" s="9"/>
      <c r="K317" s="9">
        <v>200000</v>
      </c>
      <c r="L317" s="9"/>
      <c r="M317" s="9"/>
    </row>
    <row r="318" spans="1:13" x14ac:dyDescent="0.2">
      <c r="A318" s="15" t="s">
        <v>380</v>
      </c>
      <c r="B318" s="29" t="s">
        <v>22</v>
      </c>
      <c r="C318" s="26"/>
      <c r="D318" s="26"/>
      <c r="E318" s="26"/>
      <c r="F318" s="26"/>
      <c r="G318" s="26"/>
      <c r="H318" s="26">
        <v>50000</v>
      </c>
      <c r="I318" s="2"/>
      <c r="J318" s="26"/>
      <c r="K318" s="26"/>
      <c r="L318" s="61"/>
      <c r="M318" s="26"/>
    </row>
    <row r="319" spans="1:13" x14ac:dyDescent="0.2">
      <c r="A319" s="15" t="s">
        <v>368</v>
      </c>
      <c r="B319" s="32" t="s">
        <v>22</v>
      </c>
      <c r="C319" s="6">
        <v>50000</v>
      </c>
      <c r="D319" s="6"/>
      <c r="E319" s="6"/>
      <c r="F319" s="6"/>
      <c r="G319" s="6"/>
      <c r="H319" s="6"/>
      <c r="K319" s="6"/>
      <c r="L319" s="6"/>
      <c r="M319" s="6"/>
    </row>
    <row r="320" spans="1:13" x14ac:dyDescent="0.2">
      <c r="A320" s="66" t="s">
        <v>358</v>
      </c>
      <c r="B320" s="32" t="s">
        <v>22</v>
      </c>
      <c r="C320" s="6">
        <v>80000</v>
      </c>
      <c r="D320" s="6"/>
      <c r="F320" s="11"/>
      <c r="G320" s="11"/>
      <c r="H320" s="11"/>
      <c r="I320" s="6"/>
      <c r="J320" s="6"/>
      <c r="K320" s="11"/>
      <c r="L320" s="6"/>
      <c r="M320" s="6"/>
    </row>
    <row r="321" spans="1:13" x14ac:dyDescent="0.2">
      <c r="A321" s="3" t="s">
        <v>191</v>
      </c>
      <c r="B321" s="2" t="s">
        <v>22</v>
      </c>
      <c r="C321" s="26">
        <v>1800000</v>
      </c>
      <c r="D321" s="11"/>
      <c r="E321" s="6"/>
      <c r="F321" s="6"/>
      <c r="G321" s="6"/>
      <c r="H321" s="6">
        <v>1700000</v>
      </c>
      <c r="I321" s="6"/>
      <c r="J321" s="6"/>
      <c r="K321" s="6">
        <v>1500000</v>
      </c>
      <c r="L321" s="6"/>
      <c r="M321" s="6"/>
    </row>
    <row r="322" spans="1:13" x14ac:dyDescent="0.2">
      <c r="A322" s="8" t="s">
        <v>515</v>
      </c>
      <c r="B322" s="2" t="s">
        <v>22</v>
      </c>
      <c r="C322" s="26"/>
      <c r="D322" s="6"/>
      <c r="E322" s="6"/>
      <c r="F322" s="6"/>
      <c r="G322" s="6"/>
      <c r="H322" s="6"/>
      <c r="I322" s="6"/>
      <c r="K322" s="6">
        <v>17000000</v>
      </c>
      <c r="L322" s="6"/>
      <c r="M322" s="6"/>
    </row>
    <row r="323" spans="1:13" x14ac:dyDescent="0.2">
      <c r="A323" s="66" t="s">
        <v>335</v>
      </c>
      <c r="B323" s="2" t="s">
        <v>22</v>
      </c>
      <c r="C323" s="26"/>
      <c r="D323" s="6"/>
      <c r="E323" s="6"/>
      <c r="F323" s="6"/>
      <c r="G323" s="6"/>
      <c r="H323" s="6">
        <v>100000</v>
      </c>
      <c r="I323" s="6"/>
      <c r="J323" s="6"/>
      <c r="K323" s="6"/>
      <c r="L323" s="6"/>
      <c r="M323" s="6"/>
    </row>
    <row r="324" spans="1:13" x14ac:dyDescent="0.2">
      <c r="A324" s="18" t="s">
        <v>248</v>
      </c>
      <c r="B324" s="2" t="s">
        <v>22</v>
      </c>
      <c r="C324" s="25"/>
      <c r="D324" s="9"/>
      <c r="E324" s="9" t="s">
        <v>245</v>
      </c>
      <c r="F324" s="9">
        <v>1500000</v>
      </c>
      <c r="G324" s="9"/>
      <c r="H324" s="9"/>
      <c r="I324" s="9" t="s">
        <v>245</v>
      </c>
      <c r="J324" s="9"/>
      <c r="K324" s="9"/>
      <c r="L324" s="9"/>
      <c r="M324" s="9"/>
    </row>
    <row r="325" spans="1:13" x14ac:dyDescent="0.2">
      <c r="A325" s="8" t="s">
        <v>197</v>
      </c>
      <c r="B325" s="2" t="s">
        <v>22</v>
      </c>
      <c r="C325" s="26"/>
      <c r="D325" s="26"/>
      <c r="E325" s="26" t="s">
        <v>45</v>
      </c>
      <c r="F325" s="26">
        <v>1000000</v>
      </c>
      <c r="G325" s="26"/>
      <c r="H325" s="26"/>
      <c r="I325" s="26" t="s">
        <v>45</v>
      </c>
      <c r="J325" s="26">
        <v>2000000</v>
      </c>
      <c r="K325" s="26"/>
      <c r="L325" s="26" t="s">
        <v>45</v>
      </c>
      <c r="M325" s="26">
        <v>2000000</v>
      </c>
    </row>
    <row r="326" spans="1:13" x14ac:dyDescent="0.2">
      <c r="A326" s="18" t="s">
        <v>249</v>
      </c>
      <c r="B326" s="17" t="s">
        <v>22</v>
      </c>
      <c r="C326" s="6"/>
      <c r="D326" s="6"/>
      <c r="E326" s="6" t="s">
        <v>55</v>
      </c>
      <c r="F326" s="6">
        <v>9400000</v>
      </c>
      <c r="G326" s="6"/>
      <c r="H326" s="6"/>
      <c r="I326" s="6" t="s">
        <v>55</v>
      </c>
      <c r="J326" s="6"/>
      <c r="K326" s="6"/>
      <c r="L326" s="6"/>
      <c r="M326" s="6"/>
    </row>
    <row r="327" spans="1:13" x14ac:dyDescent="0.2">
      <c r="A327" s="15" t="s">
        <v>383</v>
      </c>
      <c r="B327" s="2" t="s">
        <v>22</v>
      </c>
      <c r="C327" s="26"/>
      <c r="D327" s="6"/>
      <c r="E327" s="6"/>
      <c r="F327" s="6"/>
      <c r="G327" s="6"/>
      <c r="H327" s="6">
        <v>5000000</v>
      </c>
      <c r="I327" s="3"/>
      <c r="J327" s="6"/>
      <c r="K327" s="6"/>
      <c r="L327" s="60"/>
      <c r="M327" s="6"/>
    </row>
    <row r="328" spans="1:13" x14ac:dyDescent="0.2">
      <c r="A328" s="94" t="s">
        <v>401</v>
      </c>
      <c r="B328" s="63" t="s">
        <v>22</v>
      </c>
      <c r="C328" s="26" t="s">
        <v>27</v>
      </c>
      <c r="D328" s="6">
        <v>150000</v>
      </c>
      <c r="E328" s="6"/>
      <c r="F328" s="6"/>
      <c r="G328" s="6"/>
      <c r="H328" s="6">
        <v>150000</v>
      </c>
      <c r="I328" s="6"/>
      <c r="J328" s="6"/>
      <c r="K328" s="6">
        <v>150000</v>
      </c>
      <c r="L328" s="6"/>
      <c r="M328" s="6"/>
    </row>
    <row r="329" spans="1:13" ht="24" x14ac:dyDescent="0.2">
      <c r="A329" s="94" t="s">
        <v>400</v>
      </c>
      <c r="B329" s="2" t="s">
        <v>22</v>
      </c>
      <c r="C329" s="26" t="s">
        <v>27</v>
      </c>
      <c r="D329" s="6">
        <v>120000</v>
      </c>
      <c r="E329" s="6"/>
      <c r="F329" s="6"/>
      <c r="G329" s="6"/>
      <c r="H329" s="6">
        <v>120000</v>
      </c>
      <c r="I329" s="6"/>
      <c r="J329" s="6"/>
      <c r="K329" s="6">
        <v>120000</v>
      </c>
      <c r="L329" s="6"/>
      <c r="M329" s="6"/>
    </row>
    <row r="330" spans="1:13" x14ac:dyDescent="0.2">
      <c r="A330" s="93" t="s">
        <v>402</v>
      </c>
      <c r="B330" s="2" t="s">
        <v>22</v>
      </c>
      <c r="C330" s="19" t="s">
        <v>27</v>
      </c>
      <c r="D330" s="20">
        <v>50000</v>
      </c>
      <c r="E330" s="6"/>
      <c r="F330" s="6"/>
      <c r="G330" s="6"/>
      <c r="H330" s="6">
        <v>50000</v>
      </c>
      <c r="I330" s="6"/>
      <c r="J330" s="6"/>
      <c r="K330" s="6">
        <v>50000</v>
      </c>
      <c r="L330" s="6"/>
      <c r="M330" s="6"/>
    </row>
    <row r="331" spans="1:13" x14ac:dyDescent="0.2">
      <c r="A331" s="8" t="s">
        <v>199</v>
      </c>
      <c r="B331" s="2" t="s">
        <v>22</v>
      </c>
      <c r="C331" s="26">
        <v>500000</v>
      </c>
      <c r="D331" s="6"/>
      <c r="E331" s="6"/>
      <c r="F331" s="11"/>
      <c r="G331" s="11"/>
      <c r="H331" s="6"/>
      <c r="I331" s="6"/>
      <c r="J331" s="6"/>
      <c r="K331" s="6"/>
      <c r="L331" s="6"/>
      <c r="M331" s="6"/>
    </row>
    <row r="332" spans="1:13" x14ac:dyDescent="0.2">
      <c r="A332" s="64" t="s">
        <v>496</v>
      </c>
      <c r="B332" s="63" t="s">
        <v>22</v>
      </c>
      <c r="C332" s="97"/>
      <c r="D332" s="31"/>
      <c r="E332" s="31" t="s">
        <v>45</v>
      </c>
      <c r="F332" s="67">
        <v>1000000</v>
      </c>
      <c r="G332" s="31"/>
      <c r="H332" s="31"/>
      <c r="I332" s="31" t="s">
        <v>45</v>
      </c>
      <c r="J332" s="31">
        <v>4000000</v>
      </c>
      <c r="K332" s="31"/>
      <c r="L332" s="67" t="s">
        <v>27</v>
      </c>
      <c r="M332" s="67" t="s">
        <v>27</v>
      </c>
    </row>
    <row r="333" spans="1:13" x14ac:dyDescent="0.2">
      <c r="A333" s="18" t="s">
        <v>250</v>
      </c>
      <c r="B333" s="63" t="s">
        <v>22</v>
      </c>
      <c r="C333" s="26"/>
      <c r="D333" s="6"/>
      <c r="E333" s="6" t="s">
        <v>55</v>
      </c>
      <c r="F333" s="20">
        <v>7000000</v>
      </c>
      <c r="G333" s="20"/>
      <c r="H333" s="6"/>
      <c r="I333" s="6" t="s">
        <v>55</v>
      </c>
      <c r="J333" s="6"/>
      <c r="K333" s="6"/>
      <c r="L333" s="6"/>
      <c r="M333" s="6"/>
    </row>
    <row r="334" spans="1:13" x14ac:dyDescent="0.2">
      <c r="A334" s="15" t="s">
        <v>386</v>
      </c>
      <c r="B334" s="2" t="s">
        <v>22</v>
      </c>
      <c r="C334" s="26"/>
      <c r="D334" s="6"/>
      <c r="E334" s="6"/>
      <c r="F334" s="6"/>
      <c r="G334" s="6"/>
      <c r="H334" s="11"/>
      <c r="J334" s="11"/>
      <c r="K334" s="6">
        <v>3000000</v>
      </c>
      <c r="L334" s="60"/>
      <c r="M334" s="6"/>
    </row>
    <row r="335" spans="1:13" x14ac:dyDescent="0.2">
      <c r="A335" s="15" t="s">
        <v>385</v>
      </c>
      <c r="B335" s="17" t="s">
        <v>22</v>
      </c>
      <c r="C335" s="6"/>
      <c r="D335" s="11"/>
      <c r="E335" s="6"/>
      <c r="F335" s="6"/>
      <c r="G335" s="6"/>
      <c r="H335" s="6"/>
      <c r="I335" s="3"/>
      <c r="J335" s="6"/>
      <c r="K335" s="6"/>
      <c r="L335" s="60"/>
      <c r="M335" s="6"/>
    </row>
    <row r="336" spans="1:13" x14ac:dyDescent="0.2">
      <c r="A336" s="8" t="s">
        <v>200</v>
      </c>
      <c r="B336" s="17" t="s">
        <v>22</v>
      </c>
      <c r="C336" s="6" t="s">
        <v>27</v>
      </c>
      <c r="D336" s="6">
        <v>2500000</v>
      </c>
      <c r="E336" s="11"/>
      <c r="F336" s="11"/>
      <c r="G336" s="11"/>
      <c r="H336" s="11">
        <v>2500000</v>
      </c>
      <c r="I336" s="6"/>
      <c r="J336" s="6"/>
      <c r="K336" s="11">
        <v>2500000</v>
      </c>
      <c r="L336" s="6"/>
      <c r="M336" s="6"/>
    </row>
    <row r="337" spans="1:13" x14ac:dyDescent="0.2">
      <c r="A337" s="8" t="s">
        <v>201</v>
      </c>
      <c r="B337" s="17" t="s">
        <v>22</v>
      </c>
      <c r="C337" s="6" t="s">
        <v>27</v>
      </c>
      <c r="D337" s="6">
        <v>1500000</v>
      </c>
      <c r="E337" s="10"/>
      <c r="F337" s="6"/>
      <c r="G337" s="6"/>
      <c r="H337" s="6">
        <v>1000000</v>
      </c>
      <c r="I337" s="6"/>
      <c r="J337" s="6"/>
      <c r="K337" s="6">
        <v>1000000</v>
      </c>
      <c r="L337" s="6"/>
      <c r="M337" s="6"/>
    </row>
    <row r="338" spans="1:13" x14ac:dyDescent="0.2">
      <c r="A338" s="66" t="s">
        <v>320</v>
      </c>
      <c r="B338" s="17" t="s">
        <v>22</v>
      </c>
      <c r="C338" s="6"/>
      <c r="D338" s="6"/>
      <c r="E338" s="11"/>
      <c r="F338" s="11"/>
      <c r="G338" s="11"/>
      <c r="H338" s="6">
        <v>100000</v>
      </c>
      <c r="I338" s="6"/>
      <c r="J338" s="6"/>
      <c r="K338" s="6"/>
      <c r="L338" s="6"/>
      <c r="M338" s="6"/>
    </row>
    <row r="339" spans="1:13" x14ac:dyDescent="0.2">
      <c r="A339" s="66" t="s">
        <v>318</v>
      </c>
      <c r="B339" s="17" t="s">
        <v>22</v>
      </c>
      <c r="C339" s="6">
        <v>250000</v>
      </c>
      <c r="D339" s="11"/>
      <c r="E339" s="6"/>
      <c r="F339" s="6"/>
      <c r="G339" s="6"/>
      <c r="H339" s="6"/>
      <c r="I339" s="6"/>
      <c r="J339" s="6"/>
      <c r="K339" s="6"/>
      <c r="L339" s="6"/>
      <c r="M339" s="6"/>
    </row>
    <row r="340" spans="1:13" x14ac:dyDescent="0.2">
      <c r="A340" s="66" t="s">
        <v>321</v>
      </c>
      <c r="B340" s="17" t="s">
        <v>22</v>
      </c>
      <c r="C340" s="6"/>
      <c r="D340" s="6"/>
      <c r="E340" s="6"/>
      <c r="F340" s="6"/>
      <c r="G340" s="6"/>
      <c r="H340" s="6">
        <v>100000</v>
      </c>
      <c r="I340" s="6"/>
      <c r="J340" s="6"/>
      <c r="K340" s="6">
        <v>100000</v>
      </c>
      <c r="L340" s="6"/>
      <c r="M340" s="6"/>
    </row>
    <row r="341" spans="1:13" x14ac:dyDescent="0.2">
      <c r="A341" s="66" t="s">
        <v>299</v>
      </c>
      <c r="B341" s="17" t="s">
        <v>22</v>
      </c>
      <c r="C341" s="6">
        <v>500000</v>
      </c>
      <c r="D341" s="6"/>
      <c r="E341" s="57"/>
      <c r="F341" s="10"/>
      <c r="G341" s="10"/>
      <c r="H341" s="11">
        <v>500000</v>
      </c>
      <c r="I341" s="11"/>
      <c r="J341" s="11"/>
      <c r="K341" s="6"/>
      <c r="L341" s="60"/>
      <c r="M341" s="6"/>
    </row>
    <row r="342" spans="1:13" x14ac:dyDescent="0.2">
      <c r="A342" s="66" t="s">
        <v>319</v>
      </c>
      <c r="B342" s="17" t="s">
        <v>22</v>
      </c>
      <c r="C342" s="6"/>
      <c r="D342" s="6"/>
      <c r="E342" s="6"/>
      <c r="F342" s="6"/>
      <c r="G342" s="6"/>
      <c r="H342" s="6">
        <v>100000</v>
      </c>
      <c r="I342" s="6"/>
      <c r="J342" s="6"/>
      <c r="K342" s="6"/>
      <c r="L342" s="6"/>
      <c r="M342" s="6"/>
    </row>
    <row r="343" spans="1:13" x14ac:dyDescent="0.2">
      <c r="A343" s="18" t="s">
        <v>246</v>
      </c>
      <c r="B343" s="17" t="s">
        <v>22</v>
      </c>
      <c r="C343" s="6"/>
      <c r="D343" s="6"/>
      <c r="E343" s="6" t="s">
        <v>247</v>
      </c>
      <c r="F343" s="6">
        <v>500000</v>
      </c>
      <c r="G343" s="6"/>
      <c r="H343" s="6"/>
      <c r="I343" s="6" t="s">
        <v>247</v>
      </c>
      <c r="J343" s="11"/>
      <c r="K343" s="6"/>
      <c r="L343" s="6"/>
      <c r="M343" s="6"/>
    </row>
    <row r="344" spans="1:13" x14ac:dyDescent="0.2">
      <c r="A344" s="66" t="s">
        <v>332</v>
      </c>
      <c r="B344" s="17" t="s">
        <v>22</v>
      </c>
      <c r="C344" s="6"/>
      <c r="D344" s="6"/>
      <c r="E344" s="6"/>
      <c r="F344" s="6"/>
      <c r="G344" s="6"/>
      <c r="H344" s="11">
        <v>50000</v>
      </c>
      <c r="I344" s="11"/>
      <c r="J344" s="11"/>
      <c r="K344" s="6">
        <v>50000</v>
      </c>
      <c r="L344" s="6"/>
      <c r="M344" s="6"/>
    </row>
    <row r="345" spans="1:13" x14ac:dyDescent="0.2">
      <c r="A345" s="64" t="s">
        <v>520</v>
      </c>
      <c r="B345" s="17" t="s">
        <v>22</v>
      </c>
      <c r="C345" s="6">
        <v>350000</v>
      </c>
      <c r="D345" s="6"/>
      <c r="E345" s="6"/>
      <c r="F345" s="6"/>
      <c r="G345" s="6"/>
      <c r="H345" s="6"/>
      <c r="I345" s="3"/>
      <c r="J345" s="6"/>
      <c r="K345" s="6"/>
      <c r="L345" s="60"/>
      <c r="M345" s="6"/>
    </row>
    <row r="346" spans="1:13" x14ac:dyDescent="0.2">
      <c r="A346" s="15" t="s">
        <v>365</v>
      </c>
      <c r="B346" s="32" t="s">
        <v>22</v>
      </c>
      <c r="C346" s="6">
        <v>500000</v>
      </c>
      <c r="D346" s="6"/>
      <c r="E346" s="6"/>
      <c r="F346" s="6"/>
      <c r="G346" s="6"/>
      <c r="H346" s="11"/>
      <c r="K346" s="6"/>
      <c r="L346" s="6"/>
      <c r="M346" s="6"/>
    </row>
    <row r="347" spans="1:13" x14ac:dyDescent="0.2">
      <c r="A347" s="15" t="s">
        <v>382</v>
      </c>
      <c r="B347" s="17" t="s">
        <v>22</v>
      </c>
      <c r="C347" s="6"/>
      <c r="D347" s="6"/>
      <c r="E347" s="6"/>
      <c r="F347" s="6"/>
      <c r="G347" s="6"/>
      <c r="H347" s="6"/>
      <c r="I347" s="3"/>
      <c r="J347" s="6"/>
      <c r="K347" s="6">
        <v>600000</v>
      </c>
      <c r="L347" s="60"/>
      <c r="M347" s="6"/>
    </row>
    <row r="348" spans="1:13" x14ac:dyDescent="0.2">
      <c r="A348" s="8" t="s">
        <v>118</v>
      </c>
      <c r="B348" s="17" t="s">
        <v>91</v>
      </c>
      <c r="C348" s="9"/>
      <c r="D348" s="9"/>
      <c r="E348" s="9"/>
      <c r="F348" s="9"/>
      <c r="G348" s="9"/>
      <c r="H348" s="9">
        <v>400000</v>
      </c>
      <c r="I348" s="9"/>
      <c r="J348" s="9"/>
      <c r="K348" s="9"/>
      <c r="L348" s="9"/>
      <c r="M348" s="9"/>
    </row>
    <row r="349" spans="1:13" x14ac:dyDescent="0.2">
      <c r="A349" s="110" t="s">
        <v>497</v>
      </c>
      <c r="B349" s="17" t="s">
        <v>91</v>
      </c>
      <c r="C349" s="60"/>
      <c r="D349" s="60"/>
      <c r="E349" s="3" t="s">
        <v>45</v>
      </c>
      <c r="F349" s="6">
        <v>4600000</v>
      </c>
      <c r="G349" s="6"/>
      <c r="H349" s="6"/>
      <c r="I349" s="60" t="s">
        <v>27</v>
      </c>
      <c r="J349" s="60" t="s">
        <v>27</v>
      </c>
      <c r="K349" s="6"/>
      <c r="L349" s="60" t="s">
        <v>27</v>
      </c>
      <c r="M349" s="60" t="s">
        <v>27</v>
      </c>
    </row>
    <row r="350" spans="1:13" x14ac:dyDescent="0.2">
      <c r="A350" s="64" t="s">
        <v>498</v>
      </c>
      <c r="B350" s="73" t="s">
        <v>91</v>
      </c>
      <c r="C350" s="60"/>
      <c r="D350" s="60"/>
      <c r="E350" s="62" t="s">
        <v>45</v>
      </c>
      <c r="F350" s="6">
        <v>4346000</v>
      </c>
      <c r="G350" s="6"/>
      <c r="H350" s="6"/>
      <c r="I350" s="60" t="s">
        <v>45</v>
      </c>
      <c r="J350" s="60">
        <v>16492000</v>
      </c>
      <c r="K350" s="6"/>
      <c r="L350" s="60" t="s">
        <v>45</v>
      </c>
      <c r="M350" s="60">
        <v>37228000</v>
      </c>
    </row>
    <row r="351" spans="1:13" x14ac:dyDescent="0.2">
      <c r="A351" s="18" t="s">
        <v>457</v>
      </c>
      <c r="B351" s="17" t="s">
        <v>91</v>
      </c>
      <c r="C351" s="20"/>
      <c r="D351" s="20"/>
      <c r="E351" s="6" t="s">
        <v>45</v>
      </c>
      <c r="F351" s="6">
        <v>13000000</v>
      </c>
      <c r="G351" s="6"/>
      <c r="H351" s="6"/>
      <c r="I351" s="6" t="s">
        <v>45</v>
      </c>
      <c r="J351" s="6">
        <v>15000000</v>
      </c>
      <c r="K351" s="6"/>
      <c r="L351" s="6" t="s">
        <v>45</v>
      </c>
      <c r="M351" s="6">
        <v>8000000</v>
      </c>
    </row>
    <row r="352" spans="1:13" x14ac:dyDescent="0.2">
      <c r="A352" s="66" t="s">
        <v>238</v>
      </c>
      <c r="B352" s="73" t="s">
        <v>91</v>
      </c>
      <c r="C352" s="84">
        <v>1000000</v>
      </c>
      <c r="D352" s="86"/>
      <c r="E352" s="80"/>
      <c r="F352" s="80"/>
      <c r="G352" s="80"/>
      <c r="H352" s="6" t="s">
        <v>27</v>
      </c>
      <c r="I352" s="80"/>
      <c r="J352" s="80"/>
      <c r="K352" s="6" t="s">
        <v>27</v>
      </c>
      <c r="L352" s="80"/>
      <c r="M352" s="80"/>
    </row>
    <row r="353" spans="1:13" x14ac:dyDescent="0.2">
      <c r="A353" s="8" t="s">
        <v>196</v>
      </c>
      <c r="B353" s="17" t="s">
        <v>91</v>
      </c>
      <c r="C353" s="6" t="s">
        <v>27</v>
      </c>
      <c r="D353" s="6"/>
      <c r="E353" s="6"/>
      <c r="F353" s="6"/>
      <c r="G353" s="6"/>
      <c r="H353" s="6">
        <v>17000000</v>
      </c>
      <c r="I353" s="6"/>
      <c r="K353" s="6">
        <v>2000000</v>
      </c>
      <c r="L353" s="6"/>
      <c r="M353" s="6"/>
    </row>
    <row r="354" spans="1:13" x14ac:dyDescent="0.2">
      <c r="A354" s="64" t="s">
        <v>33</v>
      </c>
      <c r="B354" s="17" t="s">
        <v>91</v>
      </c>
      <c r="C354" s="6">
        <v>750000</v>
      </c>
      <c r="D354" s="6"/>
      <c r="E354" s="6"/>
      <c r="F354" s="6"/>
      <c r="G354" s="6"/>
      <c r="H354" s="6">
        <v>2000000</v>
      </c>
      <c r="I354" s="6"/>
      <c r="J354" s="6"/>
      <c r="K354" s="6">
        <v>750000</v>
      </c>
      <c r="L354" s="6"/>
      <c r="M354" s="6"/>
    </row>
    <row r="355" spans="1:13" x14ac:dyDescent="0.2">
      <c r="A355" s="8" t="s">
        <v>52</v>
      </c>
      <c r="B355" s="17" t="s">
        <v>91</v>
      </c>
      <c r="C355" s="6"/>
      <c r="D355" s="6"/>
      <c r="E355" s="6"/>
      <c r="F355" s="6"/>
      <c r="G355" s="6"/>
      <c r="H355" s="6">
        <v>2500000</v>
      </c>
      <c r="I355" s="6"/>
      <c r="J355" s="6"/>
      <c r="K355" s="6">
        <v>3000000</v>
      </c>
      <c r="L355" s="6"/>
      <c r="M355" s="6"/>
    </row>
    <row r="356" spans="1:13" x14ac:dyDescent="0.2">
      <c r="A356" s="8" t="s">
        <v>51</v>
      </c>
      <c r="B356" s="17" t="s">
        <v>91</v>
      </c>
      <c r="C356" s="6"/>
      <c r="D356" s="6"/>
      <c r="E356" s="6"/>
      <c r="F356" s="6"/>
      <c r="G356" s="6"/>
      <c r="H356" s="6">
        <v>1000000</v>
      </c>
      <c r="I356" s="6"/>
      <c r="J356" s="3"/>
      <c r="K356" s="6">
        <v>1500000</v>
      </c>
      <c r="L356" s="6"/>
      <c r="M356" s="6"/>
    </row>
    <row r="357" spans="1:13" x14ac:dyDescent="0.2">
      <c r="A357" s="8" t="s">
        <v>108</v>
      </c>
      <c r="B357" s="17" t="s">
        <v>91</v>
      </c>
      <c r="C357" s="6"/>
      <c r="D357" s="6"/>
      <c r="E357" s="6"/>
      <c r="F357" s="6"/>
      <c r="G357" s="6"/>
      <c r="H357" s="6">
        <v>1000000</v>
      </c>
      <c r="I357" s="6"/>
      <c r="J357" s="3"/>
      <c r="K357" s="6">
        <v>1500000</v>
      </c>
      <c r="L357" s="6"/>
      <c r="M357" s="6"/>
    </row>
    <row r="358" spans="1:13" x14ac:dyDescent="0.2">
      <c r="A358" s="3" t="s">
        <v>50</v>
      </c>
      <c r="B358" s="17" t="s">
        <v>91</v>
      </c>
      <c r="C358" s="60" t="s">
        <v>27</v>
      </c>
      <c r="D358" s="60"/>
      <c r="E358" s="6"/>
      <c r="F358" s="6"/>
      <c r="G358" s="6"/>
      <c r="H358" s="6">
        <v>3000000</v>
      </c>
      <c r="I358" s="6"/>
      <c r="J358" s="3"/>
      <c r="K358" s="6">
        <v>3000000</v>
      </c>
      <c r="L358" s="6"/>
      <c r="M358" s="6"/>
    </row>
    <row r="359" spans="1:13" x14ac:dyDescent="0.2">
      <c r="A359" s="8" t="s">
        <v>113</v>
      </c>
      <c r="B359" s="17" t="s">
        <v>91</v>
      </c>
      <c r="C359" s="6"/>
      <c r="D359" s="6"/>
      <c r="E359" s="6"/>
      <c r="F359" s="6"/>
      <c r="G359" s="6"/>
      <c r="H359" s="6">
        <v>1000000</v>
      </c>
      <c r="I359" s="6"/>
      <c r="J359" s="6"/>
      <c r="K359" s="6">
        <v>1000000</v>
      </c>
      <c r="L359" s="6"/>
      <c r="M359" s="6"/>
    </row>
    <row r="360" spans="1:13" x14ac:dyDescent="0.2">
      <c r="A360" s="8" t="s">
        <v>119</v>
      </c>
      <c r="B360" s="17" t="s">
        <v>91</v>
      </c>
      <c r="C360" s="6"/>
      <c r="D360" s="6"/>
      <c r="E360" s="6"/>
      <c r="F360" s="6"/>
      <c r="G360" s="6"/>
      <c r="H360" s="6">
        <v>2000000</v>
      </c>
      <c r="I360" s="6"/>
      <c r="J360" s="6"/>
      <c r="K360" s="6">
        <v>2000000</v>
      </c>
      <c r="L360" s="6"/>
      <c r="M360" s="6"/>
    </row>
    <row r="361" spans="1:13" x14ac:dyDescent="0.2">
      <c r="A361" s="8" t="s">
        <v>120</v>
      </c>
      <c r="B361" s="17" t="s">
        <v>91</v>
      </c>
      <c r="C361" s="60" t="s">
        <v>27</v>
      </c>
      <c r="D361" s="60"/>
      <c r="E361" s="60" t="s">
        <v>480</v>
      </c>
      <c r="F361" s="6">
        <v>1500000</v>
      </c>
      <c r="G361" s="6"/>
      <c r="H361" s="6">
        <v>2000000</v>
      </c>
      <c r="I361" s="6"/>
      <c r="J361" s="6"/>
      <c r="K361" s="6">
        <v>2000000</v>
      </c>
      <c r="L361" s="6"/>
      <c r="M361" s="6"/>
    </row>
    <row r="362" spans="1:13" x14ac:dyDescent="0.2">
      <c r="A362" s="64" t="s">
        <v>174</v>
      </c>
      <c r="B362" s="17" t="s">
        <v>91</v>
      </c>
      <c r="C362" s="25">
        <v>200000</v>
      </c>
      <c r="D362" s="9"/>
      <c r="E362" s="9"/>
      <c r="F362" s="9"/>
      <c r="G362" s="9"/>
      <c r="H362" s="9">
        <v>1000000</v>
      </c>
      <c r="I362" s="9"/>
      <c r="J362" s="9"/>
      <c r="K362" s="9">
        <v>1000000</v>
      </c>
      <c r="L362" s="9"/>
      <c r="M362" s="9"/>
    </row>
    <row r="363" spans="1:13" x14ac:dyDescent="0.2">
      <c r="A363" s="110" t="s">
        <v>175</v>
      </c>
      <c r="B363" s="17" t="s">
        <v>91</v>
      </c>
      <c r="C363" s="6">
        <v>1000000</v>
      </c>
      <c r="D363" s="6"/>
      <c r="E363" s="6"/>
      <c r="F363" s="6"/>
      <c r="G363" s="6"/>
      <c r="H363" s="6">
        <v>1500000</v>
      </c>
      <c r="I363" s="6"/>
      <c r="J363" s="6"/>
      <c r="K363" s="6">
        <v>500000</v>
      </c>
      <c r="L363" s="6"/>
      <c r="M363" s="6"/>
    </row>
    <row r="364" spans="1:13" x14ac:dyDescent="0.2">
      <c r="A364" s="64" t="s">
        <v>34</v>
      </c>
      <c r="B364" s="17" t="s">
        <v>91</v>
      </c>
      <c r="C364" s="6"/>
      <c r="D364" s="6"/>
      <c r="E364" s="6"/>
      <c r="F364" s="6"/>
      <c r="G364" s="6"/>
      <c r="H364" s="6">
        <v>400000</v>
      </c>
      <c r="I364" s="6"/>
      <c r="J364" s="6"/>
      <c r="K364" s="6">
        <v>400000</v>
      </c>
      <c r="L364" s="6"/>
      <c r="M364" s="6"/>
    </row>
    <row r="365" spans="1:13" x14ac:dyDescent="0.2">
      <c r="A365" s="131" t="s">
        <v>32</v>
      </c>
      <c r="B365" s="17" t="s">
        <v>91</v>
      </c>
      <c r="C365" s="6">
        <v>200000</v>
      </c>
      <c r="D365" s="6"/>
      <c r="E365" s="6"/>
      <c r="F365" s="6"/>
      <c r="G365" s="6"/>
      <c r="H365" s="11">
        <v>1000000</v>
      </c>
      <c r="I365" s="11"/>
      <c r="J365" s="11"/>
      <c r="K365" s="6">
        <v>1000000</v>
      </c>
      <c r="L365" s="6"/>
      <c r="M365" s="6"/>
    </row>
    <row r="366" spans="1:13" x14ac:dyDescent="0.2">
      <c r="A366" s="131" t="s">
        <v>150</v>
      </c>
      <c r="B366" s="17" t="s">
        <v>91</v>
      </c>
      <c r="C366" s="6">
        <v>200000</v>
      </c>
      <c r="D366" s="6"/>
      <c r="E366" s="6"/>
      <c r="F366" s="6"/>
      <c r="G366" s="6"/>
      <c r="H366" s="6">
        <v>3000000</v>
      </c>
      <c r="I366" s="6"/>
      <c r="J366" s="6"/>
      <c r="K366" s="6">
        <v>500000</v>
      </c>
      <c r="L366" s="6"/>
      <c r="M366" s="6"/>
    </row>
    <row r="367" spans="1:13" x14ac:dyDescent="0.2">
      <c r="A367" s="8" t="s">
        <v>111</v>
      </c>
      <c r="B367" s="17" t="s">
        <v>91</v>
      </c>
      <c r="C367" s="6"/>
      <c r="D367" s="6"/>
      <c r="E367" s="6"/>
      <c r="F367" s="6"/>
      <c r="G367" s="6"/>
      <c r="H367" s="6">
        <v>1000000</v>
      </c>
      <c r="I367" s="6"/>
      <c r="J367" s="6"/>
      <c r="K367" s="6">
        <v>1000000</v>
      </c>
      <c r="L367" s="6"/>
      <c r="M367" s="6"/>
    </row>
    <row r="368" spans="1:13" x14ac:dyDescent="0.2">
      <c r="A368" s="8" t="s">
        <v>112</v>
      </c>
      <c r="B368" s="17" t="s">
        <v>91</v>
      </c>
      <c r="C368" s="6"/>
      <c r="D368" s="6"/>
      <c r="E368" s="6"/>
      <c r="F368" s="6"/>
      <c r="G368" s="6"/>
      <c r="H368" s="6">
        <v>500000</v>
      </c>
      <c r="I368" s="6"/>
      <c r="J368" s="6"/>
      <c r="K368" s="6">
        <v>1000000</v>
      </c>
      <c r="L368" s="6"/>
      <c r="M368" s="6"/>
    </row>
    <row r="369" spans="1:13" x14ac:dyDescent="0.2">
      <c r="A369" s="49" t="s">
        <v>110</v>
      </c>
      <c r="B369" s="17" t="s">
        <v>91</v>
      </c>
      <c r="C369" s="9"/>
      <c r="D369" s="9"/>
      <c r="E369" s="9"/>
      <c r="F369" s="9"/>
      <c r="G369" s="9"/>
      <c r="H369" s="9">
        <v>1000000</v>
      </c>
      <c r="I369" s="9"/>
      <c r="J369" s="9"/>
      <c r="K369" s="9">
        <v>1000000</v>
      </c>
      <c r="L369" s="9"/>
      <c r="M369" s="9"/>
    </row>
    <row r="370" spans="1:13" x14ac:dyDescent="0.2">
      <c r="A370" s="49" t="s">
        <v>109</v>
      </c>
      <c r="B370" s="32" t="s">
        <v>91</v>
      </c>
      <c r="C370" s="6"/>
      <c r="D370" s="6"/>
      <c r="E370" s="6"/>
      <c r="F370" s="6"/>
      <c r="G370" s="6"/>
      <c r="H370" s="6">
        <v>1000000</v>
      </c>
      <c r="I370" s="6"/>
      <c r="J370" s="6"/>
      <c r="K370" s="6">
        <v>1000000</v>
      </c>
      <c r="L370" s="6"/>
      <c r="M370" s="6"/>
    </row>
    <row r="371" spans="1:13" x14ac:dyDescent="0.2">
      <c r="A371" s="8" t="s">
        <v>35</v>
      </c>
      <c r="B371" s="17" t="s">
        <v>91</v>
      </c>
      <c r="C371" s="6">
        <v>200000</v>
      </c>
      <c r="D371" s="6"/>
      <c r="E371" s="6"/>
      <c r="F371" s="6"/>
      <c r="G371" s="6"/>
      <c r="H371" s="6">
        <v>500000</v>
      </c>
      <c r="I371" s="6"/>
      <c r="J371" s="6"/>
      <c r="K371" s="6">
        <v>1000000</v>
      </c>
      <c r="L371" s="6"/>
      <c r="M371" s="6"/>
    </row>
    <row r="372" spans="1:13" x14ac:dyDescent="0.2">
      <c r="A372" s="49" t="s">
        <v>116</v>
      </c>
      <c r="B372" s="17" t="s">
        <v>91</v>
      </c>
      <c r="C372" s="6"/>
      <c r="D372" s="6"/>
      <c r="E372" s="6"/>
      <c r="F372" s="6"/>
      <c r="G372" s="6"/>
      <c r="H372" s="6">
        <v>600000</v>
      </c>
      <c r="I372" s="6"/>
      <c r="J372" s="6"/>
      <c r="K372" s="6" t="s">
        <v>27</v>
      </c>
      <c r="L372" s="6"/>
      <c r="M372" s="6"/>
    </row>
    <row r="373" spans="1:13" x14ac:dyDescent="0.2">
      <c r="A373" s="148" t="s">
        <v>494</v>
      </c>
      <c r="B373" s="73" t="s">
        <v>91</v>
      </c>
      <c r="C373" s="6"/>
      <c r="D373" s="6"/>
      <c r="E373" s="6"/>
      <c r="F373" s="6"/>
      <c r="G373" s="6"/>
      <c r="H373" s="6">
        <v>400000</v>
      </c>
      <c r="I373" s="6"/>
      <c r="J373" s="6"/>
      <c r="K373" s="6"/>
      <c r="L373" s="6"/>
      <c r="M373" s="6"/>
    </row>
    <row r="374" spans="1:13" x14ac:dyDescent="0.2">
      <c r="A374" s="55" t="s">
        <v>495</v>
      </c>
      <c r="B374" s="73" t="s">
        <v>91</v>
      </c>
      <c r="C374" s="6"/>
      <c r="D374" s="6"/>
      <c r="E374" s="6"/>
      <c r="F374" s="6"/>
      <c r="G374" s="6"/>
      <c r="H374" s="6">
        <v>350000</v>
      </c>
      <c r="I374" s="6"/>
      <c r="J374" s="6"/>
      <c r="K374" s="6"/>
      <c r="L374" s="6"/>
      <c r="M374" s="6"/>
    </row>
    <row r="375" spans="1:13" x14ac:dyDescent="0.2">
      <c r="A375" s="8" t="s">
        <v>117</v>
      </c>
      <c r="B375" s="17" t="s">
        <v>91</v>
      </c>
      <c r="C375" s="60" t="s">
        <v>27</v>
      </c>
      <c r="D375" s="60"/>
      <c r="E375" s="60" t="s">
        <v>45</v>
      </c>
      <c r="F375" s="6">
        <v>3500000</v>
      </c>
      <c r="G375" s="6"/>
      <c r="H375" s="6">
        <v>350000</v>
      </c>
      <c r="I375" s="6"/>
      <c r="J375" s="6"/>
      <c r="K375" s="6"/>
      <c r="L375" s="6"/>
      <c r="M375" s="6"/>
    </row>
    <row r="376" spans="1:13" x14ac:dyDescent="0.2">
      <c r="A376" s="131" t="s">
        <v>236</v>
      </c>
      <c r="B376" s="73" t="s">
        <v>91</v>
      </c>
      <c r="C376" s="139">
        <v>200000</v>
      </c>
      <c r="D376" s="67"/>
      <c r="E376" s="67"/>
      <c r="F376" s="111"/>
      <c r="G376" s="111"/>
      <c r="H376" s="67">
        <v>100000</v>
      </c>
      <c r="I376" s="67"/>
      <c r="J376" s="111"/>
      <c r="K376" s="67">
        <v>100000</v>
      </c>
      <c r="L376" s="67"/>
      <c r="M376" s="111"/>
    </row>
    <row r="377" spans="1:13" x14ac:dyDescent="0.2">
      <c r="A377" s="49" t="s">
        <v>198</v>
      </c>
      <c r="B377" s="17" t="s">
        <v>91</v>
      </c>
      <c r="C377" s="6">
        <v>850000</v>
      </c>
      <c r="D377" s="6"/>
      <c r="E377" s="6"/>
      <c r="F377" s="6"/>
      <c r="G377" s="6"/>
      <c r="H377" s="6">
        <v>4500000</v>
      </c>
      <c r="I377" s="6"/>
      <c r="J377" s="6"/>
      <c r="K377" s="6">
        <v>3500000</v>
      </c>
      <c r="L377" s="6"/>
      <c r="M377" s="6"/>
    </row>
    <row r="378" spans="1:13" x14ac:dyDescent="0.2">
      <c r="A378" s="8" t="s">
        <v>115</v>
      </c>
      <c r="B378" s="2" t="s">
        <v>91</v>
      </c>
      <c r="C378" s="6"/>
      <c r="D378" s="6"/>
      <c r="E378" s="6"/>
      <c r="F378" s="6"/>
      <c r="G378" s="6"/>
      <c r="H378" s="6">
        <v>300000</v>
      </c>
      <c r="I378" s="6"/>
      <c r="J378" s="6"/>
      <c r="K378" s="6">
        <v>300000</v>
      </c>
      <c r="L378" s="6"/>
      <c r="M378" s="6"/>
    </row>
    <row r="379" spans="1:13" x14ac:dyDescent="0.2">
      <c r="A379" s="8" t="s">
        <v>202</v>
      </c>
      <c r="B379" s="2" t="s">
        <v>91</v>
      </c>
      <c r="C379" s="26" t="s">
        <v>27</v>
      </c>
      <c r="D379" s="6">
        <v>350000</v>
      </c>
      <c r="E379" s="6"/>
      <c r="F379" s="6"/>
      <c r="G379" s="6"/>
      <c r="H379" s="6">
        <v>250000</v>
      </c>
      <c r="I379" s="6"/>
      <c r="J379" s="6"/>
      <c r="K379" s="6"/>
      <c r="L379" s="6"/>
      <c r="M379" s="6"/>
    </row>
    <row r="380" spans="1:13" x14ac:dyDescent="0.2">
      <c r="A380" s="8" t="s">
        <v>114</v>
      </c>
      <c r="B380" s="2" t="s">
        <v>91</v>
      </c>
      <c r="C380" s="26"/>
      <c r="D380" s="6"/>
      <c r="E380" s="6"/>
      <c r="F380" s="6"/>
      <c r="G380" s="6"/>
      <c r="H380" s="6">
        <v>200000</v>
      </c>
      <c r="I380" s="6"/>
      <c r="J380" s="6"/>
      <c r="K380" s="6">
        <v>200000</v>
      </c>
      <c r="L380" s="6"/>
      <c r="M380" s="6"/>
    </row>
    <row r="381" spans="1:13" x14ac:dyDescent="0.2">
      <c r="A381" s="8" t="s">
        <v>80</v>
      </c>
      <c r="B381" s="2" t="s">
        <v>91</v>
      </c>
      <c r="C381" s="26"/>
      <c r="D381" s="11"/>
      <c r="E381" s="6" t="s">
        <v>43</v>
      </c>
      <c r="F381" s="6">
        <v>10000000</v>
      </c>
      <c r="G381" s="6"/>
      <c r="H381" s="11"/>
      <c r="I381" s="6" t="s">
        <v>43</v>
      </c>
      <c r="J381" s="6">
        <v>10000000</v>
      </c>
      <c r="K381" s="11"/>
      <c r="L381" s="6" t="s">
        <v>43</v>
      </c>
      <c r="M381" s="6">
        <v>10000000</v>
      </c>
    </row>
    <row r="382" spans="1:13" x14ac:dyDescent="0.2">
      <c r="A382" s="64" t="s">
        <v>151</v>
      </c>
      <c r="B382" s="2" t="s">
        <v>152</v>
      </c>
      <c r="C382" s="26">
        <v>3000000</v>
      </c>
      <c r="D382" s="6"/>
      <c r="E382" s="6"/>
      <c r="F382" s="6"/>
      <c r="G382" s="6"/>
      <c r="H382" s="6">
        <v>3000000</v>
      </c>
      <c r="I382" s="6"/>
      <c r="J382" s="6"/>
      <c r="K382" s="6">
        <v>3000000</v>
      </c>
      <c r="L382" s="6"/>
      <c r="M382" s="6"/>
    </row>
    <row r="383" spans="1:13" x14ac:dyDescent="0.2">
      <c r="A383" s="18" t="s">
        <v>503</v>
      </c>
      <c r="B383" s="63" t="s">
        <v>504</v>
      </c>
      <c r="C383" s="19"/>
      <c r="D383" s="20"/>
      <c r="E383" s="60" t="s">
        <v>43</v>
      </c>
      <c r="F383" s="6">
        <v>40000000</v>
      </c>
      <c r="G383" s="6"/>
      <c r="H383" s="6"/>
      <c r="I383" s="60" t="s">
        <v>43</v>
      </c>
      <c r="J383" s="6">
        <v>85000000</v>
      </c>
      <c r="K383" s="6"/>
      <c r="L383" s="60" t="s">
        <v>43</v>
      </c>
      <c r="M383" s="6">
        <v>80000000</v>
      </c>
    </row>
    <row r="384" spans="1:13" x14ac:dyDescent="0.2">
      <c r="A384" s="66" t="s">
        <v>286</v>
      </c>
      <c r="B384" s="2" t="s">
        <v>284</v>
      </c>
      <c r="C384" s="26"/>
      <c r="D384" s="6"/>
      <c r="E384" s="6"/>
      <c r="F384" s="6"/>
      <c r="G384" s="6"/>
      <c r="H384" s="6">
        <v>400000</v>
      </c>
      <c r="I384" s="6"/>
      <c r="J384" s="6"/>
      <c r="K384" s="6" t="s">
        <v>27</v>
      </c>
      <c r="L384" s="6"/>
      <c r="M384" s="6"/>
    </row>
    <row r="385" spans="1:14" x14ac:dyDescent="0.2">
      <c r="A385" s="91" t="s">
        <v>287</v>
      </c>
      <c r="B385" s="2" t="s">
        <v>284</v>
      </c>
      <c r="C385" s="26"/>
      <c r="D385" s="6"/>
      <c r="E385" s="6"/>
      <c r="F385" s="6"/>
      <c r="G385" s="6"/>
      <c r="H385" s="6"/>
      <c r="I385" s="6"/>
      <c r="J385" s="6"/>
      <c r="K385" s="6">
        <v>400000</v>
      </c>
      <c r="L385" s="6"/>
      <c r="M385" s="6"/>
    </row>
    <row r="386" spans="1:14" x14ac:dyDescent="0.2">
      <c r="A386" s="66" t="s">
        <v>288</v>
      </c>
      <c r="B386" s="2" t="s">
        <v>284</v>
      </c>
      <c r="C386" s="61" t="s">
        <v>27</v>
      </c>
      <c r="D386" s="6"/>
      <c r="E386" s="60" t="s">
        <v>55</v>
      </c>
      <c r="F386" s="6">
        <v>500000</v>
      </c>
      <c r="G386" s="6"/>
      <c r="H386" s="6" t="s">
        <v>27</v>
      </c>
      <c r="I386" s="6"/>
      <c r="J386" s="6"/>
      <c r="K386" s="6"/>
      <c r="L386" s="6"/>
      <c r="M386" s="6"/>
    </row>
    <row r="387" spans="1:14" x14ac:dyDescent="0.2">
      <c r="A387" s="66"/>
      <c r="B387" s="2"/>
      <c r="C387" s="154">
        <f>SUM(C299:C386)</f>
        <v>11680000</v>
      </c>
      <c r="D387" s="154">
        <f t="shared" ref="D387:N387" si="3">SUM(D299:D386)</f>
        <v>5370000</v>
      </c>
      <c r="E387" s="154">
        <f t="shared" si="3"/>
        <v>0</v>
      </c>
      <c r="F387" s="154">
        <f t="shared" si="3"/>
        <v>134596000</v>
      </c>
      <c r="G387" s="154">
        <f t="shared" si="3"/>
        <v>11500000</v>
      </c>
      <c r="H387" s="154">
        <f t="shared" si="3"/>
        <v>74670000</v>
      </c>
      <c r="I387" s="154">
        <f t="shared" si="3"/>
        <v>0</v>
      </c>
      <c r="J387" s="154">
        <f t="shared" si="3"/>
        <v>176871000</v>
      </c>
      <c r="K387" s="154">
        <f t="shared" si="3"/>
        <v>67370000</v>
      </c>
      <c r="L387" s="154">
        <f t="shared" si="3"/>
        <v>0</v>
      </c>
      <c r="M387" s="154">
        <f t="shared" si="3"/>
        <v>148428000</v>
      </c>
      <c r="N387" s="154">
        <f t="shared" si="3"/>
        <v>0</v>
      </c>
    </row>
    <row r="388" spans="1:14" x14ac:dyDescent="0.2">
      <c r="A388" s="66"/>
      <c r="B388" s="2"/>
      <c r="C388" s="61"/>
      <c r="D388" s="6"/>
      <c r="E388" s="60"/>
      <c r="F388" s="6"/>
      <c r="G388" s="6"/>
      <c r="H388" s="6"/>
      <c r="I388" s="6"/>
      <c r="J388" s="6"/>
      <c r="K388" s="6"/>
      <c r="L388" s="6"/>
      <c r="M388" s="6"/>
    </row>
    <row r="389" spans="1:14" x14ac:dyDescent="0.2">
      <c r="A389" s="55" t="s">
        <v>484</v>
      </c>
      <c r="B389" s="63" t="s">
        <v>439</v>
      </c>
      <c r="C389" s="26">
        <v>625000</v>
      </c>
      <c r="D389" s="11"/>
      <c r="E389" s="6"/>
      <c r="F389" s="6"/>
      <c r="G389" s="6"/>
      <c r="H389" s="6"/>
      <c r="I389" s="6"/>
      <c r="J389" s="6"/>
      <c r="K389" s="6"/>
      <c r="L389" s="6"/>
      <c r="M389" s="6"/>
    </row>
    <row r="390" spans="1:14" x14ac:dyDescent="0.2">
      <c r="A390" s="21" t="s">
        <v>507</v>
      </c>
      <c r="B390" s="2" t="s">
        <v>439</v>
      </c>
      <c r="C390" s="25"/>
      <c r="D390" s="9">
        <v>140000</v>
      </c>
      <c r="E390" s="67" t="s">
        <v>27</v>
      </c>
      <c r="F390" s="9"/>
      <c r="G390" s="9"/>
      <c r="H390" s="47"/>
      <c r="I390" s="9"/>
      <c r="J390" s="9"/>
      <c r="K390" s="9"/>
      <c r="L390" s="9"/>
      <c r="M390" s="9"/>
    </row>
    <row r="391" spans="1:14" x14ac:dyDescent="0.2">
      <c r="A391" s="55" t="s">
        <v>486</v>
      </c>
      <c r="B391" s="63" t="s">
        <v>439</v>
      </c>
      <c r="C391" s="61" t="s">
        <v>27</v>
      </c>
      <c r="D391" s="26"/>
      <c r="E391" s="61" t="s">
        <v>522</v>
      </c>
      <c r="F391" s="26">
        <v>500000</v>
      </c>
      <c r="G391" s="26"/>
      <c r="H391" s="26"/>
      <c r="I391" s="26"/>
      <c r="J391" s="26"/>
      <c r="K391" s="26"/>
      <c r="L391" s="26"/>
      <c r="M391" s="26"/>
    </row>
    <row r="392" spans="1:14" x14ac:dyDescent="0.2">
      <c r="A392" s="18" t="s">
        <v>499</v>
      </c>
      <c r="B392" s="63" t="s">
        <v>439</v>
      </c>
      <c r="C392" s="26"/>
      <c r="D392" s="6"/>
      <c r="E392" s="60" t="s">
        <v>47</v>
      </c>
      <c r="F392" s="20">
        <v>300000</v>
      </c>
      <c r="G392" s="20"/>
      <c r="H392" s="6"/>
      <c r="I392" s="6"/>
      <c r="J392" s="6"/>
      <c r="K392" s="6"/>
      <c r="L392" s="37"/>
      <c r="M392" s="37"/>
    </row>
    <row r="393" spans="1:14" x14ac:dyDescent="0.2">
      <c r="A393" s="16" t="s">
        <v>364</v>
      </c>
      <c r="B393" s="29" t="s">
        <v>439</v>
      </c>
      <c r="C393" s="26">
        <v>500000</v>
      </c>
      <c r="D393" s="6"/>
      <c r="E393" s="6"/>
      <c r="F393" s="6"/>
      <c r="G393" s="6"/>
      <c r="H393" s="6">
        <v>500000</v>
      </c>
      <c r="K393" s="6">
        <v>11000000</v>
      </c>
      <c r="L393" s="6"/>
      <c r="M393" s="6"/>
    </row>
    <row r="394" spans="1:14" x14ac:dyDescent="0.2">
      <c r="A394" s="15" t="s">
        <v>373</v>
      </c>
      <c r="B394" s="29" t="s">
        <v>439</v>
      </c>
      <c r="C394" s="26">
        <v>200000</v>
      </c>
      <c r="D394" s="6"/>
      <c r="E394" s="60"/>
      <c r="F394" s="6"/>
      <c r="G394" s="6"/>
      <c r="H394" s="6"/>
      <c r="I394" s="60"/>
      <c r="J394" s="6"/>
      <c r="K394" s="6"/>
      <c r="L394" s="60"/>
      <c r="M394" s="6"/>
    </row>
    <row r="395" spans="1:14" x14ac:dyDescent="0.2">
      <c r="A395" s="55" t="s">
        <v>485</v>
      </c>
      <c r="B395" s="63" t="s">
        <v>439</v>
      </c>
      <c r="C395" s="26">
        <v>1000000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4" x14ac:dyDescent="0.2">
      <c r="A396" s="55" t="s">
        <v>483</v>
      </c>
      <c r="B396" s="63" t="s">
        <v>439</v>
      </c>
      <c r="C396" s="26">
        <v>400000</v>
      </c>
      <c r="D396" s="6"/>
      <c r="E396" s="11"/>
      <c r="F396" s="11"/>
      <c r="G396" s="11"/>
      <c r="H396" s="11"/>
      <c r="I396" s="6"/>
      <c r="J396" s="6"/>
      <c r="K396" s="6"/>
      <c r="L396" s="6"/>
      <c r="M396" s="6"/>
    </row>
    <row r="397" spans="1:14" x14ac:dyDescent="0.2">
      <c r="A397" s="55" t="s">
        <v>482</v>
      </c>
      <c r="B397" s="63" t="s">
        <v>439</v>
      </c>
      <c r="C397" s="26">
        <v>400000</v>
      </c>
      <c r="D397" s="6"/>
      <c r="E397" s="60" t="s">
        <v>523</v>
      </c>
      <c r="F397" s="6">
        <v>500000</v>
      </c>
      <c r="G397" s="6"/>
      <c r="H397" s="6"/>
      <c r="I397" s="6"/>
      <c r="J397" s="6"/>
      <c r="K397" s="6"/>
      <c r="L397" s="6"/>
      <c r="M397" s="6"/>
    </row>
    <row r="398" spans="1:14" x14ac:dyDescent="0.2">
      <c r="A398" s="55"/>
      <c r="B398" s="63"/>
      <c r="C398" s="154">
        <f>SUM(C389:C397)</f>
        <v>3125000</v>
      </c>
      <c r="D398" s="154">
        <f t="shared" ref="D398:N398" si="4">SUM(D389:D397)</f>
        <v>140000</v>
      </c>
      <c r="E398" s="154">
        <f t="shared" si="4"/>
        <v>0</v>
      </c>
      <c r="F398" s="154">
        <f t="shared" si="4"/>
        <v>1300000</v>
      </c>
      <c r="G398" s="154">
        <f t="shared" si="4"/>
        <v>0</v>
      </c>
      <c r="H398" s="154">
        <f t="shared" si="4"/>
        <v>500000</v>
      </c>
      <c r="I398" s="154">
        <f t="shared" si="4"/>
        <v>0</v>
      </c>
      <c r="J398" s="154">
        <f t="shared" si="4"/>
        <v>0</v>
      </c>
      <c r="K398" s="154">
        <f t="shared" si="4"/>
        <v>11000000</v>
      </c>
      <c r="L398" s="154">
        <f t="shared" si="4"/>
        <v>0</v>
      </c>
      <c r="M398" s="154">
        <f t="shared" si="4"/>
        <v>0</v>
      </c>
      <c r="N398" s="154">
        <f t="shared" si="4"/>
        <v>0</v>
      </c>
    </row>
    <row r="399" spans="1:14" x14ac:dyDescent="0.2">
      <c r="A399" s="55"/>
      <c r="B399" s="63"/>
      <c r="C399" s="26"/>
      <c r="D399" s="6"/>
      <c r="E399" s="60"/>
      <c r="F399" s="6"/>
      <c r="G399" s="6"/>
      <c r="H399" s="6"/>
      <c r="I399" s="6"/>
      <c r="J399" s="6"/>
      <c r="K399" s="6"/>
      <c r="L399" s="6"/>
      <c r="M399" s="6"/>
    </row>
    <row r="400" spans="1:14" x14ac:dyDescent="0.2">
      <c r="A400" s="8" t="s">
        <v>255</v>
      </c>
      <c r="B400" s="2" t="s">
        <v>25</v>
      </c>
      <c r="C400" s="26"/>
      <c r="D400" s="6"/>
      <c r="E400" s="6" t="s">
        <v>253</v>
      </c>
      <c r="F400" s="6">
        <v>7000000</v>
      </c>
      <c r="G400" s="6"/>
      <c r="H400" s="6"/>
      <c r="I400" s="6" t="s">
        <v>253</v>
      </c>
      <c r="J400" s="10">
        <v>7000000</v>
      </c>
      <c r="K400" s="6"/>
      <c r="L400" s="6"/>
      <c r="M400" s="6"/>
    </row>
    <row r="401" spans="1:14" x14ac:dyDescent="0.2">
      <c r="A401" s="3" t="s">
        <v>252</v>
      </c>
      <c r="B401" s="2" t="s">
        <v>25</v>
      </c>
      <c r="C401" s="26"/>
      <c r="D401" s="6"/>
      <c r="E401" s="3"/>
      <c r="F401" s="6"/>
      <c r="G401" s="6"/>
      <c r="H401" s="6"/>
      <c r="I401" s="6" t="s">
        <v>253</v>
      </c>
      <c r="J401" s="6">
        <v>5000000</v>
      </c>
      <c r="K401" s="6"/>
      <c r="L401" s="6"/>
      <c r="M401" s="6"/>
    </row>
    <row r="402" spans="1:14" x14ac:dyDescent="0.2">
      <c r="A402" s="15" t="s">
        <v>369</v>
      </c>
      <c r="B402" s="29" t="s">
        <v>25</v>
      </c>
      <c r="C402" s="45"/>
      <c r="D402" s="114"/>
      <c r="E402" s="9"/>
      <c r="F402" s="9"/>
      <c r="G402" s="9"/>
      <c r="H402" s="9">
        <v>1200000</v>
      </c>
      <c r="I402" s="9"/>
      <c r="J402" s="9"/>
      <c r="K402" s="9"/>
      <c r="L402" s="9"/>
      <c r="M402" s="9"/>
    </row>
    <row r="403" spans="1:14" x14ac:dyDescent="0.2">
      <c r="A403" s="18" t="s">
        <v>466</v>
      </c>
      <c r="B403" s="2" t="s">
        <v>25</v>
      </c>
      <c r="C403" s="26"/>
      <c r="D403" s="6"/>
      <c r="E403" s="6" t="s">
        <v>47</v>
      </c>
      <c r="F403" s="6">
        <v>1000000</v>
      </c>
      <c r="G403" s="6"/>
      <c r="H403" s="20"/>
      <c r="I403" s="6"/>
      <c r="J403" s="6"/>
      <c r="K403" s="6"/>
      <c r="L403" s="6"/>
      <c r="M403" s="6"/>
    </row>
    <row r="404" spans="1:14" x14ac:dyDescent="0.2">
      <c r="A404" s="15" t="s">
        <v>376</v>
      </c>
      <c r="B404" s="29" t="s">
        <v>25</v>
      </c>
      <c r="C404" s="26">
        <v>200000</v>
      </c>
      <c r="D404" s="6"/>
      <c r="E404" s="6"/>
      <c r="F404" s="6"/>
      <c r="G404" s="6"/>
      <c r="H404" s="6"/>
      <c r="I404" s="3"/>
      <c r="J404" s="6"/>
      <c r="K404" s="6"/>
      <c r="L404" s="6"/>
      <c r="M404" s="6"/>
    </row>
    <row r="405" spans="1:14" x14ac:dyDescent="0.2">
      <c r="A405" s="18" t="s">
        <v>464</v>
      </c>
      <c r="B405" s="2" t="s">
        <v>25</v>
      </c>
      <c r="C405" s="26"/>
      <c r="D405" s="11"/>
      <c r="E405" s="6"/>
      <c r="F405" s="6"/>
      <c r="G405" s="6"/>
      <c r="H405" s="20"/>
      <c r="I405" s="6" t="s">
        <v>47</v>
      </c>
      <c r="J405" s="6">
        <v>1500000</v>
      </c>
      <c r="K405" s="6"/>
      <c r="L405" s="6"/>
      <c r="M405" s="6"/>
    </row>
    <row r="406" spans="1:14" x14ac:dyDescent="0.2">
      <c r="A406" s="18" t="s">
        <v>462</v>
      </c>
      <c r="B406" s="2" t="s">
        <v>25</v>
      </c>
      <c r="C406" s="19"/>
      <c r="D406" s="20"/>
      <c r="E406" s="6" t="s">
        <v>47</v>
      </c>
      <c r="F406" s="6">
        <v>2500000</v>
      </c>
      <c r="G406" s="6"/>
      <c r="H406" s="11"/>
      <c r="I406" s="6"/>
      <c r="J406" s="6"/>
      <c r="K406" s="6"/>
      <c r="L406" s="6"/>
      <c r="M406" s="6"/>
    </row>
    <row r="407" spans="1:14" x14ac:dyDescent="0.2">
      <c r="A407" s="18" t="s">
        <v>461</v>
      </c>
      <c r="B407" s="2" t="s">
        <v>25</v>
      </c>
      <c r="C407" s="19" t="s">
        <v>27</v>
      </c>
      <c r="D407" s="20"/>
      <c r="E407" s="60" t="s">
        <v>47</v>
      </c>
      <c r="F407" s="6">
        <v>15000</v>
      </c>
      <c r="G407" s="6"/>
      <c r="H407" s="6"/>
      <c r="I407" s="6"/>
      <c r="J407" s="6"/>
      <c r="K407" s="6"/>
      <c r="L407" s="6"/>
      <c r="M407" s="6"/>
    </row>
    <row r="408" spans="1:14" x14ac:dyDescent="0.2">
      <c r="A408" s="18" t="s">
        <v>465</v>
      </c>
      <c r="B408" s="17" t="s">
        <v>25</v>
      </c>
      <c r="C408" s="60" t="s">
        <v>27</v>
      </c>
      <c r="D408" s="6"/>
      <c r="E408" s="60" t="s">
        <v>47</v>
      </c>
      <c r="F408" s="6">
        <v>1000000</v>
      </c>
      <c r="G408" s="6"/>
      <c r="H408" s="20"/>
      <c r="I408" s="11"/>
      <c r="J408" s="11"/>
      <c r="K408" s="6"/>
      <c r="L408" s="6"/>
      <c r="M408" s="6"/>
    </row>
    <row r="409" spans="1:14" x14ac:dyDescent="0.2">
      <c r="A409" s="18" t="s">
        <v>467</v>
      </c>
      <c r="B409" s="17" t="s">
        <v>25</v>
      </c>
      <c r="C409" s="6"/>
      <c r="D409" s="11"/>
      <c r="E409" s="6"/>
      <c r="F409" s="6"/>
      <c r="G409" s="6"/>
      <c r="H409" s="20"/>
      <c r="I409" s="6" t="s">
        <v>47</v>
      </c>
      <c r="J409" s="6">
        <v>4000000</v>
      </c>
      <c r="K409" s="6"/>
      <c r="L409" s="6" t="s">
        <v>47</v>
      </c>
      <c r="M409" s="6">
        <v>4000000</v>
      </c>
    </row>
    <row r="410" spans="1:14" x14ac:dyDescent="0.2">
      <c r="A410" s="18" t="s">
        <v>463</v>
      </c>
      <c r="B410" s="17" t="s">
        <v>25</v>
      </c>
      <c r="C410" s="60" t="s">
        <v>27</v>
      </c>
      <c r="D410" s="11"/>
      <c r="E410" s="60" t="s">
        <v>47</v>
      </c>
      <c r="F410" s="6">
        <v>2300000</v>
      </c>
      <c r="G410" s="6"/>
      <c r="H410" s="20"/>
      <c r="I410" s="6"/>
      <c r="J410" s="6"/>
      <c r="K410" s="6"/>
      <c r="L410" s="6"/>
      <c r="M410" s="6"/>
    </row>
    <row r="411" spans="1:14" x14ac:dyDescent="0.2">
      <c r="A411" s="18"/>
      <c r="B411" s="17"/>
      <c r="C411" s="128">
        <f>SUM(C400:C410)</f>
        <v>200000</v>
      </c>
      <c r="D411" s="128">
        <f t="shared" ref="D411:N411" si="5">SUM(D400:D410)</f>
        <v>0</v>
      </c>
      <c r="E411" s="128">
        <f t="shared" si="5"/>
        <v>0</v>
      </c>
      <c r="F411" s="128">
        <f t="shared" si="5"/>
        <v>13815000</v>
      </c>
      <c r="G411" s="128">
        <f t="shared" si="5"/>
        <v>0</v>
      </c>
      <c r="H411" s="128">
        <f t="shared" si="5"/>
        <v>1200000</v>
      </c>
      <c r="I411" s="128">
        <f t="shared" si="5"/>
        <v>0</v>
      </c>
      <c r="J411" s="128">
        <f t="shared" si="5"/>
        <v>17500000</v>
      </c>
      <c r="K411" s="128">
        <f t="shared" si="5"/>
        <v>0</v>
      </c>
      <c r="L411" s="128">
        <f t="shared" si="5"/>
        <v>0</v>
      </c>
      <c r="M411" s="128">
        <f t="shared" si="5"/>
        <v>4000000</v>
      </c>
      <c r="N411" s="128">
        <f t="shared" si="5"/>
        <v>0</v>
      </c>
    </row>
    <row r="412" spans="1:14" x14ac:dyDescent="0.2">
      <c r="A412" s="18"/>
      <c r="B412" s="17"/>
      <c r="C412" s="60"/>
      <c r="D412" s="11"/>
      <c r="E412" s="60"/>
      <c r="F412" s="6"/>
      <c r="G412" s="6"/>
      <c r="H412" s="20"/>
      <c r="I412" s="6"/>
      <c r="J412" s="6"/>
      <c r="K412" s="6"/>
      <c r="L412" s="6"/>
      <c r="M412" s="6"/>
    </row>
    <row r="413" spans="1:14" x14ac:dyDescent="0.2">
      <c r="A413" s="62" t="s">
        <v>228</v>
      </c>
      <c r="B413" s="150" t="s">
        <v>40</v>
      </c>
      <c r="C413" s="80">
        <v>50000</v>
      </c>
      <c r="D413" s="80"/>
      <c r="E413" s="77" t="s">
        <v>27</v>
      </c>
      <c r="F413" s="78"/>
      <c r="G413" s="78"/>
      <c r="H413" s="60" t="s">
        <v>27</v>
      </c>
      <c r="I413" s="80" t="s">
        <v>204</v>
      </c>
      <c r="J413" s="60">
        <v>62720</v>
      </c>
      <c r="K413" s="80"/>
      <c r="L413" s="80" t="s">
        <v>204</v>
      </c>
      <c r="M413" s="80">
        <v>70000</v>
      </c>
    </row>
    <row r="414" spans="1:14" x14ac:dyDescent="0.2">
      <c r="A414" s="8" t="s">
        <v>56</v>
      </c>
      <c r="B414" s="17" t="s">
        <v>88</v>
      </c>
      <c r="C414" s="25">
        <v>5000</v>
      </c>
      <c r="D414" s="9"/>
      <c r="E414" s="9"/>
      <c r="F414" s="9"/>
      <c r="G414" s="9"/>
      <c r="H414" s="9">
        <v>6000</v>
      </c>
      <c r="I414" s="9" t="s">
        <v>27</v>
      </c>
      <c r="J414" s="9"/>
      <c r="K414" s="47" t="s">
        <v>27</v>
      </c>
      <c r="L414" s="9"/>
      <c r="M414" s="9"/>
    </row>
    <row r="415" spans="1:14" x14ac:dyDescent="0.2">
      <c r="A415" s="64" t="s">
        <v>518</v>
      </c>
      <c r="B415" s="63" t="s">
        <v>479</v>
      </c>
      <c r="C415" s="26">
        <v>100000</v>
      </c>
      <c r="D415" s="26"/>
      <c r="E415" s="26"/>
      <c r="F415" s="26"/>
      <c r="G415" s="26"/>
      <c r="H415" s="26"/>
      <c r="I415" s="26"/>
      <c r="J415" s="26"/>
      <c r="K415" s="26"/>
      <c r="L415" s="63"/>
      <c r="M415" s="2"/>
    </row>
    <row r="416" spans="1:14" x14ac:dyDescent="0.2">
      <c r="A416" s="64" t="s">
        <v>519</v>
      </c>
      <c r="B416" s="63" t="s">
        <v>479</v>
      </c>
      <c r="C416" s="6" t="s">
        <v>27</v>
      </c>
      <c r="D416" s="11"/>
      <c r="E416" s="6"/>
      <c r="F416" s="6"/>
      <c r="G416" s="6"/>
      <c r="H416" s="6">
        <v>350000</v>
      </c>
      <c r="I416" s="6"/>
      <c r="J416" s="6"/>
      <c r="K416" s="6"/>
      <c r="L416" s="62"/>
      <c r="M416" s="3"/>
    </row>
    <row r="417" spans="1:15" x14ac:dyDescent="0.2">
      <c r="A417" s="64" t="s">
        <v>516</v>
      </c>
      <c r="B417" s="73" t="s">
        <v>479</v>
      </c>
      <c r="C417" s="11">
        <v>60000</v>
      </c>
      <c r="D417" s="6"/>
      <c r="E417" s="6"/>
      <c r="F417" s="6"/>
      <c r="G417" s="6"/>
      <c r="H417" s="6"/>
      <c r="I417" s="6"/>
      <c r="J417" s="6"/>
      <c r="K417" s="6"/>
      <c r="L417" s="3"/>
      <c r="M417" s="3"/>
    </row>
    <row r="418" spans="1:15" x14ac:dyDescent="0.2">
      <c r="A418" s="66" t="s">
        <v>334</v>
      </c>
      <c r="B418" s="73" t="s">
        <v>479</v>
      </c>
      <c r="C418" s="6">
        <v>52500</v>
      </c>
      <c r="D418" s="6"/>
      <c r="F418" s="11"/>
      <c r="G418" s="11"/>
      <c r="H418" s="6" t="s">
        <v>27</v>
      </c>
      <c r="I418" s="6" t="s">
        <v>27</v>
      </c>
      <c r="J418" s="6" t="s">
        <v>27</v>
      </c>
      <c r="K418" s="6">
        <v>55130</v>
      </c>
      <c r="L418" s="6" t="s">
        <v>27</v>
      </c>
      <c r="M418" s="6" t="s">
        <v>27</v>
      </c>
    </row>
    <row r="419" spans="1:15" x14ac:dyDescent="0.2">
      <c r="A419" s="66" t="s">
        <v>334</v>
      </c>
      <c r="B419" s="17" t="s">
        <v>479</v>
      </c>
      <c r="C419" s="6">
        <v>200000</v>
      </c>
      <c r="D419" s="6"/>
      <c r="E419" s="6"/>
      <c r="F419" s="6"/>
      <c r="G419" s="6"/>
      <c r="H419" s="6">
        <v>200000</v>
      </c>
      <c r="I419" s="6"/>
      <c r="J419" s="6"/>
      <c r="K419" s="6">
        <v>100000</v>
      </c>
      <c r="L419" s="6"/>
      <c r="M419" s="6"/>
    </row>
    <row r="420" spans="1:15" x14ac:dyDescent="0.2">
      <c r="A420" s="64" t="s">
        <v>517</v>
      </c>
      <c r="B420" s="73" t="s">
        <v>479</v>
      </c>
      <c r="C420" s="6" t="s">
        <v>27</v>
      </c>
      <c r="D420" s="6"/>
      <c r="E420" s="6"/>
      <c r="F420" s="6"/>
      <c r="G420" s="6"/>
      <c r="H420" s="6">
        <v>500000</v>
      </c>
      <c r="I420" s="6"/>
      <c r="J420" s="6"/>
      <c r="K420" s="6"/>
      <c r="L420" s="62"/>
      <c r="M420" s="6" t="s">
        <v>27</v>
      </c>
    </row>
    <row r="421" spans="1:15" x14ac:dyDescent="0.2">
      <c r="A421" s="64" t="s">
        <v>170</v>
      </c>
      <c r="B421" s="73" t="s">
        <v>479</v>
      </c>
      <c r="C421" s="57">
        <v>18150</v>
      </c>
      <c r="D421" s="57"/>
      <c r="E421" s="30"/>
      <c r="F421" s="30"/>
      <c r="G421" s="30"/>
      <c r="H421" s="46"/>
      <c r="I421" s="60"/>
      <c r="J421" s="79"/>
      <c r="K421" s="30"/>
      <c r="L421" s="30"/>
      <c r="M421" s="30"/>
    </row>
    <row r="422" spans="1:15" x14ac:dyDescent="0.2">
      <c r="A422" s="64" t="s">
        <v>172</v>
      </c>
      <c r="B422" s="73" t="s">
        <v>479</v>
      </c>
      <c r="C422" s="151">
        <v>71170</v>
      </c>
      <c r="D422" s="124"/>
      <c r="E422" s="31"/>
      <c r="F422" s="31"/>
      <c r="G422" s="31"/>
      <c r="H422" s="144"/>
      <c r="I422" s="67"/>
      <c r="J422" s="67"/>
      <c r="K422" s="31"/>
      <c r="L422" s="31"/>
      <c r="M422" s="31"/>
    </row>
    <row r="423" spans="1:15" x14ac:dyDescent="0.2">
      <c r="A423" s="16" t="s">
        <v>173</v>
      </c>
      <c r="B423" s="63" t="s">
        <v>479</v>
      </c>
      <c r="C423" s="123">
        <v>78650</v>
      </c>
      <c r="D423" s="123"/>
      <c r="E423" s="33"/>
      <c r="F423" s="33"/>
      <c r="G423" s="33"/>
      <c r="H423" s="34"/>
      <c r="I423" s="33"/>
      <c r="J423" s="33"/>
      <c r="K423" s="33"/>
      <c r="L423" s="33"/>
      <c r="M423" s="33"/>
    </row>
    <row r="424" spans="1:15" x14ac:dyDescent="0.2">
      <c r="A424" s="64" t="s">
        <v>171</v>
      </c>
      <c r="B424" s="73" t="s">
        <v>479</v>
      </c>
      <c r="C424" s="57">
        <v>12100</v>
      </c>
      <c r="D424" s="57"/>
      <c r="E424" s="30"/>
      <c r="F424" s="30"/>
      <c r="G424" s="30"/>
      <c r="H424" s="46"/>
      <c r="I424" s="60"/>
      <c r="J424" s="60"/>
      <c r="K424" s="30"/>
      <c r="L424" s="30"/>
      <c r="M424" s="30"/>
    </row>
    <row r="425" spans="1:15" x14ac:dyDescent="0.2">
      <c r="A425" s="64" t="s">
        <v>524</v>
      </c>
      <c r="B425" s="73" t="s">
        <v>479</v>
      </c>
      <c r="C425" s="30">
        <v>330000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5" x14ac:dyDescent="0.2">
      <c r="A426" s="66" t="s">
        <v>326</v>
      </c>
      <c r="B426" s="17" t="s">
        <v>479</v>
      </c>
      <c r="C426" s="6">
        <v>90000</v>
      </c>
      <c r="D426" s="6"/>
      <c r="E426" s="6"/>
      <c r="F426" s="6"/>
      <c r="G426" s="6"/>
      <c r="H426" s="6">
        <v>30000</v>
      </c>
      <c r="I426" s="6"/>
      <c r="J426" s="6"/>
      <c r="K426" s="6">
        <v>30000</v>
      </c>
      <c r="L426" s="6"/>
      <c r="M426" s="6"/>
    </row>
    <row r="427" spans="1:15" x14ac:dyDescent="0.2">
      <c r="A427" s="66" t="s">
        <v>285</v>
      </c>
      <c r="B427" s="17" t="s">
        <v>479</v>
      </c>
      <c r="C427" s="6">
        <v>200000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5" x14ac:dyDescent="0.2">
      <c r="A428" s="66"/>
      <c r="B428" s="17"/>
      <c r="C428" s="128">
        <f>SUM(C413:C427)</f>
        <v>1267570</v>
      </c>
      <c r="D428" s="128">
        <f t="shared" ref="D428:O428" si="6">SUM(D413:D427)</f>
        <v>0</v>
      </c>
      <c r="E428" s="128">
        <f t="shared" si="6"/>
        <v>0</v>
      </c>
      <c r="F428" s="128">
        <f t="shared" si="6"/>
        <v>0</v>
      </c>
      <c r="G428" s="128">
        <f t="shared" si="6"/>
        <v>0</v>
      </c>
      <c r="H428" s="128">
        <f t="shared" si="6"/>
        <v>1086000</v>
      </c>
      <c r="I428" s="128">
        <f t="shared" si="6"/>
        <v>0</v>
      </c>
      <c r="J428" s="128">
        <f t="shared" si="6"/>
        <v>62720</v>
      </c>
      <c r="K428" s="128">
        <f t="shared" si="6"/>
        <v>185130</v>
      </c>
      <c r="L428" s="128">
        <f t="shared" si="6"/>
        <v>0</v>
      </c>
      <c r="M428" s="128">
        <f t="shared" si="6"/>
        <v>70000</v>
      </c>
      <c r="N428" s="128">
        <f t="shared" si="6"/>
        <v>0</v>
      </c>
      <c r="O428" s="128">
        <f t="shared" si="6"/>
        <v>0</v>
      </c>
    </row>
    <row r="429" spans="1:15" x14ac:dyDescent="0.2">
      <c r="A429" s="66"/>
      <c r="B429" s="1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5" x14ac:dyDescent="0.2">
      <c r="A430" s="64" t="s">
        <v>221</v>
      </c>
      <c r="B430" s="73" t="s">
        <v>38</v>
      </c>
      <c r="C430" s="80"/>
      <c r="D430" s="80"/>
      <c r="E430" s="88" t="s">
        <v>43</v>
      </c>
      <c r="F430" s="80">
        <v>2000000</v>
      </c>
      <c r="G430" s="80"/>
      <c r="H430" s="80"/>
      <c r="I430" s="80" t="s">
        <v>204</v>
      </c>
      <c r="J430" s="60">
        <v>2200000</v>
      </c>
      <c r="K430" s="80"/>
      <c r="L430" s="60" t="s">
        <v>43</v>
      </c>
      <c r="M430" s="80">
        <v>2500000</v>
      </c>
    </row>
    <row r="431" spans="1:15" x14ac:dyDescent="0.2">
      <c r="A431" s="66" t="s">
        <v>266</v>
      </c>
      <c r="B431" s="17" t="s">
        <v>38</v>
      </c>
      <c r="C431" s="9"/>
      <c r="D431" s="9"/>
      <c r="E431" s="67" t="s">
        <v>27</v>
      </c>
      <c r="F431" s="67" t="s">
        <v>27</v>
      </c>
      <c r="G431" s="9"/>
      <c r="H431" s="9"/>
      <c r="I431" s="67"/>
      <c r="J431" s="9"/>
      <c r="K431" s="9"/>
      <c r="L431" s="9"/>
      <c r="M431" s="9"/>
    </row>
    <row r="432" spans="1:15" x14ac:dyDescent="0.2">
      <c r="A432" s="64" t="s">
        <v>224</v>
      </c>
      <c r="B432" s="63" t="s">
        <v>38</v>
      </c>
      <c r="C432" s="82"/>
      <c r="D432" s="82"/>
      <c r="E432" s="126" t="s">
        <v>204</v>
      </c>
      <c r="F432" s="82">
        <v>200000</v>
      </c>
      <c r="G432" s="82"/>
      <c r="H432" s="82"/>
      <c r="I432" s="82"/>
      <c r="J432" s="61"/>
      <c r="K432" s="82"/>
      <c r="L432" s="82" t="s">
        <v>43</v>
      </c>
      <c r="M432" s="82">
        <v>350000</v>
      </c>
    </row>
    <row r="433" spans="1:13" x14ac:dyDescent="0.2">
      <c r="A433" s="66" t="s">
        <v>290</v>
      </c>
      <c r="B433" s="17" t="s">
        <v>38</v>
      </c>
      <c r="C433" s="60" t="s">
        <v>27</v>
      </c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x14ac:dyDescent="0.2">
      <c r="A434" s="66" t="s">
        <v>290</v>
      </c>
      <c r="B434" s="17" t="s">
        <v>38</v>
      </c>
      <c r="C434" s="6"/>
      <c r="D434" s="6"/>
      <c r="E434" s="6"/>
      <c r="F434" s="6"/>
      <c r="G434" s="6"/>
      <c r="H434" s="6">
        <v>60000</v>
      </c>
      <c r="I434" s="6"/>
      <c r="J434" s="11"/>
      <c r="K434" s="6" t="s">
        <v>27</v>
      </c>
      <c r="L434" s="6"/>
      <c r="M434" s="6"/>
    </row>
    <row r="435" spans="1:13" x14ac:dyDescent="0.2">
      <c r="A435" s="66" t="s">
        <v>263</v>
      </c>
      <c r="B435" s="17" t="s">
        <v>38</v>
      </c>
      <c r="C435" s="6"/>
      <c r="D435" s="6"/>
      <c r="E435" s="6"/>
      <c r="F435" s="6"/>
      <c r="G435" s="6"/>
      <c r="H435" s="6"/>
      <c r="I435" s="6"/>
      <c r="J435" s="11"/>
      <c r="K435" s="6"/>
      <c r="L435" s="6" t="s">
        <v>43</v>
      </c>
      <c r="M435" s="6">
        <v>120000</v>
      </c>
    </row>
    <row r="436" spans="1:13" x14ac:dyDescent="0.2">
      <c r="A436" s="64" t="s">
        <v>223</v>
      </c>
      <c r="B436" s="73" t="s">
        <v>38</v>
      </c>
      <c r="C436" s="80"/>
      <c r="D436" s="80"/>
      <c r="E436" s="88" t="s">
        <v>204</v>
      </c>
      <c r="F436" s="80">
        <v>150000</v>
      </c>
      <c r="G436" s="80"/>
      <c r="H436" s="80" t="s">
        <v>27</v>
      </c>
      <c r="I436" s="80" t="s">
        <v>43</v>
      </c>
      <c r="J436" s="79">
        <v>176000</v>
      </c>
      <c r="K436" s="80"/>
      <c r="L436" s="80" t="s">
        <v>43</v>
      </c>
      <c r="M436" s="80">
        <v>193000</v>
      </c>
    </row>
    <row r="437" spans="1:13" x14ac:dyDescent="0.2">
      <c r="A437" s="66" t="s">
        <v>223</v>
      </c>
      <c r="B437" s="17" t="s">
        <v>38</v>
      </c>
      <c r="C437" s="6"/>
      <c r="D437" s="6"/>
      <c r="E437" s="6"/>
      <c r="F437" s="6"/>
      <c r="G437" s="6"/>
      <c r="H437" s="6"/>
      <c r="I437" s="6" t="s">
        <v>43</v>
      </c>
      <c r="J437" s="6">
        <v>150000</v>
      </c>
      <c r="K437" s="6"/>
      <c r="L437" s="6"/>
      <c r="M437" s="6"/>
    </row>
    <row r="438" spans="1:13" x14ac:dyDescent="0.2">
      <c r="A438" s="66" t="s">
        <v>265</v>
      </c>
      <c r="B438" s="17" t="s">
        <v>38</v>
      </c>
      <c r="C438" s="6"/>
      <c r="D438" s="6"/>
      <c r="E438" s="16"/>
      <c r="F438" s="6"/>
      <c r="G438" s="6"/>
      <c r="H438" s="6"/>
      <c r="I438" s="6" t="s">
        <v>43</v>
      </c>
      <c r="J438" s="6">
        <v>370000</v>
      </c>
      <c r="K438" s="6"/>
      <c r="L438" s="60"/>
      <c r="M438" s="6"/>
    </row>
    <row r="439" spans="1:13" x14ac:dyDescent="0.2">
      <c r="A439" s="62" t="s">
        <v>222</v>
      </c>
      <c r="B439" s="63" t="s">
        <v>38</v>
      </c>
      <c r="C439" s="141"/>
      <c r="D439" s="111"/>
      <c r="E439" s="157" t="s">
        <v>204</v>
      </c>
      <c r="F439" s="111">
        <v>150000</v>
      </c>
      <c r="G439" s="111"/>
      <c r="H439" s="111"/>
      <c r="I439" s="111" t="s">
        <v>43</v>
      </c>
      <c r="J439" s="67">
        <v>1500000</v>
      </c>
      <c r="K439" s="111"/>
      <c r="L439" s="111" t="s">
        <v>204</v>
      </c>
      <c r="M439" s="111">
        <v>1575000</v>
      </c>
    </row>
    <row r="440" spans="1:13" x14ac:dyDescent="0.2">
      <c r="A440" s="66" t="s">
        <v>268</v>
      </c>
      <c r="B440" s="2" t="s">
        <v>38</v>
      </c>
      <c r="C440" s="26"/>
      <c r="D440" s="26"/>
      <c r="E440" s="61" t="s">
        <v>27</v>
      </c>
      <c r="F440" s="61" t="s">
        <v>27</v>
      </c>
      <c r="G440" s="26"/>
      <c r="H440" s="26"/>
      <c r="I440" s="26"/>
      <c r="J440" s="26"/>
      <c r="K440" s="26"/>
      <c r="L440" s="26"/>
      <c r="M440" s="26"/>
    </row>
    <row r="441" spans="1:13" x14ac:dyDescent="0.2">
      <c r="A441" s="62" t="s">
        <v>220</v>
      </c>
      <c r="B441" s="63" t="s">
        <v>38</v>
      </c>
      <c r="C441" s="82"/>
      <c r="D441" s="80"/>
      <c r="E441" s="62" t="s">
        <v>204</v>
      </c>
      <c r="F441" s="80">
        <v>500000</v>
      </c>
      <c r="G441" s="80"/>
      <c r="H441" s="80"/>
      <c r="I441" s="60" t="s">
        <v>43</v>
      </c>
      <c r="J441" s="60">
        <v>560000</v>
      </c>
      <c r="K441" s="80"/>
      <c r="L441" s="60" t="s">
        <v>204</v>
      </c>
      <c r="M441" s="80">
        <v>588000</v>
      </c>
    </row>
    <row r="442" spans="1:13" x14ac:dyDescent="0.2">
      <c r="A442" s="66" t="s">
        <v>267</v>
      </c>
      <c r="B442" s="2" t="s">
        <v>38</v>
      </c>
      <c r="C442" s="26"/>
      <c r="D442" s="6"/>
      <c r="E442" s="62" t="s">
        <v>27</v>
      </c>
      <c r="F442" s="60" t="s">
        <v>27</v>
      </c>
      <c r="G442" s="6"/>
      <c r="H442" s="6"/>
      <c r="I442" s="60"/>
      <c r="J442" s="6"/>
      <c r="K442" s="6"/>
      <c r="L442" s="60" t="s">
        <v>43</v>
      </c>
      <c r="M442" s="6">
        <v>400000</v>
      </c>
    </row>
    <row r="443" spans="1:13" x14ac:dyDescent="0.2">
      <c r="A443" s="66" t="s">
        <v>262</v>
      </c>
      <c r="B443" s="2" t="s">
        <v>38</v>
      </c>
      <c r="C443" s="26"/>
      <c r="D443" s="6"/>
      <c r="E443" s="3" t="s">
        <v>43</v>
      </c>
      <c r="F443" s="6">
        <v>460000</v>
      </c>
      <c r="G443" s="6"/>
      <c r="H443" s="11"/>
      <c r="I443" s="79" t="s">
        <v>43</v>
      </c>
      <c r="J443" s="11">
        <v>120000</v>
      </c>
      <c r="K443" s="6"/>
      <c r="L443" s="60" t="s">
        <v>43</v>
      </c>
      <c r="M443" s="6">
        <v>120000</v>
      </c>
    </row>
    <row r="444" spans="1:13" x14ac:dyDescent="0.2">
      <c r="A444" s="66" t="s">
        <v>264</v>
      </c>
      <c r="B444" s="2" t="s">
        <v>38</v>
      </c>
      <c r="C444" s="26">
        <v>50000</v>
      </c>
      <c r="D444" s="6"/>
      <c r="E444" s="6"/>
      <c r="F444" s="6"/>
      <c r="G444" s="6"/>
      <c r="H444" s="6">
        <v>60000</v>
      </c>
      <c r="I444" s="6"/>
      <c r="J444" s="6"/>
      <c r="K444" s="6">
        <v>65000</v>
      </c>
      <c r="L444" s="6"/>
      <c r="M444" s="6"/>
    </row>
    <row r="445" spans="1:13" x14ac:dyDescent="0.2">
      <c r="A445" s="66" t="s">
        <v>500</v>
      </c>
      <c r="B445" s="2" t="s">
        <v>38</v>
      </c>
      <c r="C445" s="26"/>
      <c r="D445" s="6"/>
      <c r="E445" s="60" t="s">
        <v>27</v>
      </c>
      <c r="F445" s="60" t="s">
        <v>27</v>
      </c>
      <c r="G445" s="6"/>
      <c r="H445" s="6"/>
      <c r="I445" s="6" t="s">
        <v>43</v>
      </c>
      <c r="J445" s="6">
        <v>960000</v>
      </c>
      <c r="K445" s="6"/>
      <c r="L445" s="6" t="s">
        <v>43</v>
      </c>
      <c r="M445" s="6">
        <v>480000</v>
      </c>
    </row>
    <row r="446" spans="1:13" x14ac:dyDescent="0.2">
      <c r="A446" s="3" t="s">
        <v>452</v>
      </c>
      <c r="B446" s="17" t="s">
        <v>38</v>
      </c>
      <c r="C446" s="11"/>
      <c r="D446" s="6"/>
      <c r="E446" s="6" t="s">
        <v>43</v>
      </c>
      <c r="F446" s="6">
        <v>160000</v>
      </c>
      <c r="G446" s="6"/>
      <c r="H446" s="11"/>
      <c r="I446" s="79" t="s">
        <v>43</v>
      </c>
      <c r="J446" s="11">
        <v>189000</v>
      </c>
      <c r="K446" s="6"/>
      <c r="L446" s="60" t="s">
        <v>43</v>
      </c>
      <c r="M446" s="6">
        <v>198450</v>
      </c>
    </row>
    <row r="447" spans="1:13" x14ac:dyDescent="0.2">
      <c r="A447" s="62" t="s">
        <v>235</v>
      </c>
      <c r="B447" s="63" t="s">
        <v>121</v>
      </c>
      <c r="C447" s="61"/>
      <c r="D447" s="60"/>
      <c r="E447" s="62" t="s">
        <v>27</v>
      </c>
      <c r="F447" s="60" t="s">
        <v>27</v>
      </c>
      <c r="G447" s="60"/>
      <c r="H447" s="62"/>
      <c r="I447" s="62" t="s">
        <v>43</v>
      </c>
      <c r="J447" s="60">
        <v>55000</v>
      </c>
      <c r="K447" s="62"/>
      <c r="L447" s="62" t="s">
        <v>43</v>
      </c>
      <c r="M447" s="60">
        <v>60000</v>
      </c>
    </row>
    <row r="448" spans="1:13" x14ac:dyDescent="0.2">
      <c r="A448" s="109" t="s">
        <v>489</v>
      </c>
      <c r="B448" s="41" t="s">
        <v>121</v>
      </c>
      <c r="C448" s="25"/>
      <c r="D448" s="9"/>
      <c r="E448" s="158" t="s">
        <v>27</v>
      </c>
      <c r="F448" s="67" t="s">
        <v>27</v>
      </c>
      <c r="G448" s="9"/>
      <c r="H448" s="9"/>
      <c r="I448" s="117"/>
      <c r="J448" s="117"/>
      <c r="K448" s="9"/>
      <c r="L448" s="117"/>
      <c r="M448" s="117" t="s">
        <v>27</v>
      </c>
    </row>
    <row r="449" spans="1:13" x14ac:dyDescent="0.2">
      <c r="A449" s="8" t="s">
        <v>73</v>
      </c>
      <c r="B449" s="2" t="s">
        <v>121</v>
      </c>
      <c r="C449" s="26"/>
      <c r="D449" s="26"/>
      <c r="E449" s="26" t="s">
        <v>43</v>
      </c>
      <c r="F449" s="26">
        <v>150000</v>
      </c>
      <c r="G449" s="26"/>
      <c r="H449" s="26"/>
      <c r="I449" s="26"/>
      <c r="J449" s="26"/>
      <c r="K449" s="26"/>
      <c r="L449" s="26"/>
      <c r="M449" s="26"/>
    </row>
    <row r="450" spans="1:13" x14ac:dyDescent="0.2">
      <c r="A450" s="8" t="s">
        <v>73</v>
      </c>
      <c r="B450" s="29" t="s">
        <v>121</v>
      </c>
      <c r="C450" s="26"/>
      <c r="D450" s="6"/>
      <c r="E450" s="60" t="s">
        <v>27</v>
      </c>
      <c r="F450" s="60" t="s">
        <v>27</v>
      </c>
      <c r="G450" s="6"/>
      <c r="H450" s="6"/>
      <c r="I450" s="6"/>
      <c r="J450" s="6"/>
      <c r="K450" s="6"/>
      <c r="L450" s="6"/>
      <c r="M450" s="6"/>
    </row>
    <row r="451" spans="1:13" x14ac:dyDescent="0.2">
      <c r="A451" s="62" t="s">
        <v>154</v>
      </c>
      <c r="B451" s="2" t="s">
        <v>121</v>
      </c>
      <c r="C451" s="26"/>
      <c r="D451" s="6"/>
      <c r="E451" s="6" t="s">
        <v>43</v>
      </c>
      <c r="F451" s="6">
        <v>750000</v>
      </c>
      <c r="G451" s="6"/>
      <c r="H451" s="6"/>
      <c r="I451" s="6"/>
      <c r="J451" s="6"/>
      <c r="K451" s="6"/>
      <c r="L451" s="6"/>
      <c r="M451" s="6"/>
    </row>
    <row r="452" spans="1:13" x14ac:dyDescent="0.2">
      <c r="A452" s="64" t="s">
        <v>155</v>
      </c>
      <c r="B452" s="2" t="s">
        <v>121</v>
      </c>
      <c r="C452" s="26"/>
      <c r="D452" s="6"/>
      <c r="E452" s="60" t="s">
        <v>27</v>
      </c>
      <c r="F452" s="60" t="s">
        <v>27</v>
      </c>
      <c r="G452" s="6"/>
      <c r="H452" s="6"/>
      <c r="I452" s="6"/>
      <c r="J452" s="6"/>
      <c r="K452" s="6"/>
      <c r="L452" s="6"/>
      <c r="M452" s="6"/>
    </row>
    <row r="453" spans="1:13" x14ac:dyDescent="0.2">
      <c r="A453" s="109" t="s">
        <v>493</v>
      </c>
      <c r="B453" s="134" t="s">
        <v>121</v>
      </c>
      <c r="C453" s="26"/>
      <c r="D453" s="6"/>
      <c r="E453" s="68" t="s">
        <v>27</v>
      </c>
      <c r="F453" s="60" t="s">
        <v>27</v>
      </c>
      <c r="G453" s="6"/>
      <c r="H453" s="6"/>
      <c r="I453" s="42"/>
      <c r="J453" s="42"/>
      <c r="K453" s="6"/>
      <c r="L453" s="42"/>
      <c r="M453" s="42"/>
    </row>
    <row r="454" spans="1:13" x14ac:dyDescent="0.2">
      <c r="A454" s="64" t="s">
        <v>176</v>
      </c>
      <c r="B454" s="17" t="s">
        <v>121</v>
      </c>
      <c r="C454" s="11"/>
      <c r="D454" s="6"/>
      <c r="E454" s="6" t="s">
        <v>43</v>
      </c>
      <c r="F454" s="6">
        <v>150000</v>
      </c>
      <c r="G454" s="6"/>
      <c r="H454" s="6"/>
      <c r="I454" s="6"/>
      <c r="J454" s="6"/>
      <c r="K454" s="6"/>
      <c r="L454" s="6"/>
      <c r="M454" s="6"/>
    </row>
    <row r="455" spans="1:13" x14ac:dyDescent="0.2">
      <c r="A455" s="62" t="s">
        <v>153</v>
      </c>
      <c r="B455" s="2" t="s">
        <v>121</v>
      </c>
      <c r="C455" s="25"/>
      <c r="D455" s="9"/>
      <c r="E455" s="67" t="s">
        <v>27</v>
      </c>
      <c r="F455" s="67" t="s">
        <v>27</v>
      </c>
      <c r="G455" s="9"/>
      <c r="H455" s="9"/>
      <c r="I455" s="9"/>
      <c r="J455" s="9"/>
      <c r="K455" s="9"/>
      <c r="L455" s="9"/>
      <c r="M455" s="9"/>
    </row>
    <row r="456" spans="1:13" x14ac:dyDescent="0.2">
      <c r="A456" s="109" t="s">
        <v>492</v>
      </c>
      <c r="B456" s="134" t="s">
        <v>121</v>
      </c>
      <c r="C456" s="26"/>
      <c r="D456" s="26"/>
      <c r="E456" s="134" t="s">
        <v>27</v>
      </c>
      <c r="F456" s="61" t="s">
        <v>27</v>
      </c>
      <c r="G456" s="26"/>
      <c r="H456" s="26"/>
      <c r="I456" s="41"/>
      <c r="J456" s="41"/>
      <c r="K456" s="26"/>
      <c r="L456" s="41"/>
      <c r="M456" s="41"/>
    </row>
    <row r="457" spans="1:13" x14ac:dyDescent="0.2">
      <c r="A457" s="109" t="s">
        <v>490</v>
      </c>
      <c r="B457" s="134" t="s">
        <v>121</v>
      </c>
      <c r="C457" s="26"/>
      <c r="D457" s="6"/>
      <c r="E457" s="68" t="s">
        <v>27</v>
      </c>
      <c r="F457" s="60" t="s">
        <v>27</v>
      </c>
      <c r="G457" s="6"/>
      <c r="H457" s="6"/>
      <c r="I457" s="42"/>
      <c r="J457" s="42"/>
      <c r="K457" s="6"/>
      <c r="L457" s="42"/>
      <c r="M457" s="42"/>
    </row>
    <row r="458" spans="1:13" x14ac:dyDescent="0.2">
      <c r="A458" s="109" t="s">
        <v>491</v>
      </c>
      <c r="B458" s="134" t="s">
        <v>121</v>
      </c>
      <c r="C458" s="26"/>
      <c r="D458" s="6"/>
      <c r="E458" s="68" t="s">
        <v>27</v>
      </c>
      <c r="F458" s="60" t="s">
        <v>27</v>
      </c>
      <c r="G458" s="6"/>
      <c r="H458" s="6"/>
      <c r="I458" s="42"/>
      <c r="J458" s="42"/>
      <c r="K458" s="11"/>
      <c r="L458" s="42"/>
      <c r="M458" s="42"/>
    </row>
    <row r="459" spans="1:13" x14ac:dyDescent="0.2">
      <c r="A459" s="8" t="s">
        <v>15</v>
      </c>
      <c r="B459" s="2" t="s">
        <v>205</v>
      </c>
      <c r="C459" s="26"/>
      <c r="D459" s="6"/>
      <c r="E459" s="79" t="s">
        <v>27</v>
      </c>
      <c r="F459" s="79" t="s">
        <v>27</v>
      </c>
      <c r="G459" s="11"/>
      <c r="H459" s="6"/>
      <c r="I459" s="6" t="s">
        <v>27</v>
      </c>
      <c r="J459" s="6" t="s">
        <v>27</v>
      </c>
      <c r="K459" s="6"/>
      <c r="L459" s="6" t="s">
        <v>27</v>
      </c>
      <c r="M459" s="6" t="s">
        <v>27</v>
      </c>
    </row>
    <row r="460" spans="1:13" x14ac:dyDescent="0.2">
      <c r="A460" s="18" t="s">
        <v>38</v>
      </c>
      <c r="B460" s="17" t="s">
        <v>251</v>
      </c>
      <c r="C460" s="19"/>
      <c r="D460" s="20"/>
      <c r="E460" s="6" t="s">
        <v>43</v>
      </c>
      <c r="F460" s="6">
        <v>150000</v>
      </c>
      <c r="G460" s="6"/>
      <c r="H460" s="6"/>
      <c r="I460" s="6" t="s">
        <v>43</v>
      </c>
      <c r="J460" s="6">
        <v>200000</v>
      </c>
      <c r="K460" s="6"/>
      <c r="L460" s="6" t="s">
        <v>43</v>
      </c>
      <c r="M460" s="6">
        <v>220000</v>
      </c>
    </row>
    <row r="461" spans="1:13" x14ac:dyDescent="0.2">
      <c r="A461" s="18" t="s">
        <v>509</v>
      </c>
      <c r="B461" s="2" t="s">
        <v>510</v>
      </c>
      <c r="C461" s="25" t="s">
        <v>27</v>
      </c>
      <c r="D461" s="9"/>
      <c r="E461" s="9" t="s">
        <v>43</v>
      </c>
      <c r="F461" s="9">
        <v>1000000</v>
      </c>
      <c r="G461" s="9"/>
      <c r="H461" s="44"/>
      <c r="I461" s="9"/>
      <c r="J461" s="9"/>
      <c r="K461" s="9"/>
      <c r="L461" s="9"/>
      <c r="M461" s="9"/>
    </row>
    <row r="462" spans="1:13" x14ac:dyDescent="0.2">
      <c r="A462" s="64" t="s">
        <v>476</v>
      </c>
      <c r="B462" s="2" t="s">
        <v>363</v>
      </c>
      <c r="C462" s="26"/>
      <c r="D462" s="6"/>
      <c r="E462" s="6" t="s">
        <v>43</v>
      </c>
      <c r="F462" s="6">
        <v>1200000</v>
      </c>
      <c r="G462" s="6"/>
      <c r="H462" s="11"/>
      <c r="J462" s="11"/>
      <c r="K462" s="6"/>
      <c r="L462" s="60"/>
      <c r="M462" s="6"/>
    </row>
    <row r="463" spans="1:13" x14ac:dyDescent="0.2">
      <c r="A463" s="64" t="s">
        <v>526</v>
      </c>
      <c r="B463" s="2" t="s">
        <v>363</v>
      </c>
      <c r="C463" s="26"/>
      <c r="D463" s="6"/>
      <c r="E463" s="6" t="s">
        <v>43</v>
      </c>
      <c r="F463" s="6">
        <v>150000</v>
      </c>
      <c r="G463" s="6"/>
      <c r="H463" s="6"/>
      <c r="I463" s="3"/>
      <c r="J463" s="6"/>
      <c r="K463" s="6"/>
      <c r="L463" s="60"/>
      <c r="M463" s="6"/>
    </row>
    <row r="464" spans="1:13" x14ac:dyDescent="0.2">
      <c r="A464" s="64" t="s">
        <v>527</v>
      </c>
      <c r="B464" s="43" t="s">
        <v>363</v>
      </c>
      <c r="C464" s="6"/>
      <c r="D464" s="6"/>
      <c r="E464" s="6" t="s">
        <v>43</v>
      </c>
      <c r="F464" s="6">
        <v>350000</v>
      </c>
      <c r="G464" s="6"/>
      <c r="H464" s="11"/>
      <c r="I464" t="s">
        <v>43</v>
      </c>
      <c r="J464" s="11">
        <v>200000</v>
      </c>
      <c r="K464" s="6"/>
      <c r="L464" s="60"/>
      <c r="M464" s="6"/>
    </row>
    <row r="465" spans="1:13" x14ac:dyDescent="0.2">
      <c r="A465" s="15" t="s">
        <v>397</v>
      </c>
      <c r="B465" s="2" t="s">
        <v>363</v>
      </c>
      <c r="C465" s="26"/>
      <c r="D465" s="11"/>
      <c r="E465" s="6"/>
      <c r="F465" s="6"/>
      <c r="G465" s="6"/>
      <c r="H465" s="6"/>
      <c r="I465" s="3" t="s">
        <v>43</v>
      </c>
      <c r="J465" s="6">
        <v>180000</v>
      </c>
      <c r="K465" s="6"/>
      <c r="L465" s="60"/>
      <c r="M465" s="6"/>
    </row>
    <row r="466" spans="1:13" x14ac:dyDescent="0.2">
      <c r="A466" s="15" t="s">
        <v>396</v>
      </c>
      <c r="B466" s="2" t="s">
        <v>363</v>
      </c>
      <c r="C466" s="26"/>
      <c r="D466" s="6"/>
      <c r="E466" s="6"/>
      <c r="F466" s="6"/>
      <c r="G466" s="6"/>
      <c r="H466" s="6"/>
      <c r="I466" s="3" t="s">
        <v>27</v>
      </c>
      <c r="J466" s="6" t="s">
        <v>27</v>
      </c>
      <c r="K466" s="6"/>
      <c r="L466" s="60"/>
      <c r="M466" s="6"/>
    </row>
    <row r="467" spans="1:13" x14ac:dyDescent="0.2">
      <c r="A467" s="15" t="s">
        <v>395</v>
      </c>
      <c r="B467" s="17" t="s">
        <v>363</v>
      </c>
      <c r="C467" s="26"/>
      <c r="D467" s="6"/>
      <c r="E467" s="60" t="s">
        <v>27</v>
      </c>
      <c r="F467" s="60" t="s">
        <v>27</v>
      </c>
      <c r="G467" s="6"/>
      <c r="H467" s="11"/>
      <c r="I467" t="s">
        <v>43</v>
      </c>
      <c r="J467" s="11">
        <v>1300000</v>
      </c>
      <c r="K467" s="6"/>
      <c r="L467" s="60" t="s">
        <v>43</v>
      </c>
      <c r="M467" s="6">
        <v>1300000</v>
      </c>
    </row>
    <row r="468" spans="1:13" x14ac:dyDescent="0.2">
      <c r="A468" s="64" t="s">
        <v>477</v>
      </c>
      <c r="B468" s="2" t="s">
        <v>363</v>
      </c>
      <c r="C468" s="26"/>
      <c r="D468" s="6"/>
      <c r="E468" s="6" t="s">
        <v>43</v>
      </c>
      <c r="F468" s="6">
        <v>600000</v>
      </c>
      <c r="G468" s="6"/>
      <c r="H468" s="11"/>
      <c r="J468" s="11"/>
      <c r="K468" s="6"/>
      <c r="L468" s="60"/>
      <c r="M468" s="6"/>
    </row>
    <row r="469" spans="1:13" x14ac:dyDescent="0.2">
      <c r="A469" s="15" t="s">
        <v>389</v>
      </c>
      <c r="B469" s="2" t="s">
        <v>363</v>
      </c>
      <c r="C469" s="120"/>
      <c r="D469" s="58"/>
      <c r="E469" s="58"/>
      <c r="F469" s="58"/>
      <c r="G469" s="58"/>
      <c r="H469" s="58"/>
      <c r="I469" s="59" t="s">
        <v>43</v>
      </c>
      <c r="J469" s="58">
        <v>2400000</v>
      </c>
      <c r="K469" s="58"/>
      <c r="L469" s="71"/>
      <c r="M469" s="58"/>
    </row>
    <row r="470" spans="1:13" x14ac:dyDescent="0.2">
      <c r="A470" s="15" t="s">
        <v>391</v>
      </c>
      <c r="B470" s="2" t="s">
        <v>363</v>
      </c>
      <c r="C470" s="26"/>
      <c r="D470" s="6"/>
      <c r="E470" s="6"/>
      <c r="F470" s="6"/>
      <c r="G470" s="6"/>
      <c r="H470" s="11"/>
      <c r="J470" s="11"/>
      <c r="K470" s="6"/>
      <c r="L470" s="60" t="s">
        <v>43</v>
      </c>
      <c r="M470" s="6">
        <v>3000000</v>
      </c>
    </row>
    <row r="471" spans="1:13" x14ac:dyDescent="0.2">
      <c r="A471" s="15" t="s">
        <v>392</v>
      </c>
      <c r="B471" s="2" t="s">
        <v>363</v>
      </c>
      <c r="C471" s="26"/>
      <c r="D471" s="6"/>
      <c r="E471" s="6"/>
      <c r="F471" s="6"/>
      <c r="G471" s="6"/>
      <c r="H471" s="11"/>
      <c r="J471" s="11"/>
      <c r="K471" s="6"/>
      <c r="L471" s="60" t="s">
        <v>43</v>
      </c>
      <c r="M471" s="6">
        <v>3000000</v>
      </c>
    </row>
    <row r="472" spans="1:13" x14ac:dyDescent="0.2">
      <c r="A472" s="15" t="s">
        <v>390</v>
      </c>
      <c r="B472" s="2" t="s">
        <v>363</v>
      </c>
      <c r="C472" s="26"/>
      <c r="D472" s="6"/>
      <c r="E472" s="6"/>
      <c r="F472" s="6"/>
      <c r="G472" s="6"/>
      <c r="H472" s="11"/>
      <c r="I472" t="s">
        <v>43</v>
      </c>
      <c r="J472" s="11">
        <v>3500000</v>
      </c>
      <c r="K472" s="6"/>
      <c r="L472" s="60"/>
      <c r="M472" s="6"/>
    </row>
    <row r="473" spans="1:13" x14ac:dyDescent="0.2">
      <c r="A473" s="15" t="s">
        <v>388</v>
      </c>
      <c r="B473" s="2" t="s">
        <v>363</v>
      </c>
      <c r="C473" s="26"/>
      <c r="D473" s="11"/>
      <c r="E473" s="6"/>
      <c r="F473" s="6"/>
      <c r="G473" s="6"/>
      <c r="H473" s="6"/>
      <c r="I473" s="3" t="s">
        <v>43</v>
      </c>
      <c r="J473" s="6">
        <v>2400000</v>
      </c>
      <c r="K473" s="6"/>
      <c r="L473" s="60"/>
      <c r="M473" s="6"/>
    </row>
    <row r="474" spans="1:13" x14ac:dyDescent="0.2">
      <c r="A474" s="15" t="s">
        <v>388</v>
      </c>
      <c r="B474" s="2" t="s">
        <v>363</v>
      </c>
      <c r="C474" s="25"/>
      <c r="D474" s="9"/>
      <c r="E474" s="9"/>
      <c r="F474" s="9"/>
      <c r="G474" s="9"/>
      <c r="H474" s="9"/>
      <c r="I474" s="40" t="s">
        <v>43</v>
      </c>
      <c r="J474" s="9">
        <v>2400000</v>
      </c>
      <c r="K474" s="9"/>
      <c r="L474" s="67"/>
      <c r="M474" s="9"/>
    </row>
    <row r="475" spans="1:13" x14ac:dyDescent="0.2">
      <c r="A475" s="15" t="s">
        <v>388</v>
      </c>
      <c r="B475" s="2" t="s">
        <v>363</v>
      </c>
      <c r="C475" s="26"/>
      <c r="D475" s="26"/>
      <c r="E475" s="26"/>
      <c r="F475" s="26"/>
      <c r="G475" s="26"/>
      <c r="H475" s="26"/>
      <c r="I475" s="2"/>
      <c r="J475" s="26"/>
      <c r="K475" s="26"/>
      <c r="L475" s="61" t="s">
        <v>43</v>
      </c>
      <c r="M475" s="26">
        <v>2500000</v>
      </c>
    </row>
    <row r="476" spans="1:13" x14ac:dyDescent="0.2">
      <c r="A476" s="15" t="s">
        <v>388</v>
      </c>
      <c r="B476" s="2" t="s">
        <v>363</v>
      </c>
      <c r="C476" s="26"/>
      <c r="D476" s="6"/>
      <c r="E476" s="6"/>
      <c r="F476" s="6"/>
      <c r="G476" s="6"/>
      <c r="H476" s="6"/>
      <c r="I476" s="3"/>
      <c r="J476" s="6"/>
      <c r="K476" s="6"/>
      <c r="L476" s="60" t="s">
        <v>43</v>
      </c>
      <c r="M476" s="6">
        <v>2500000</v>
      </c>
    </row>
    <row r="477" spans="1:13" x14ac:dyDescent="0.2">
      <c r="A477" s="93" t="s">
        <v>15</v>
      </c>
      <c r="B477" s="29" t="s">
        <v>363</v>
      </c>
      <c r="C477" s="26"/>
      <c r="D477" s="6"/>
      <c r="E477" s="66" t="s">
        <v>27</v>
      </c>
      <c r="F477" s="79" t="s">
        <v>27</v>
      </c>
      <c r="G477" s="11"/>
      <c r="H477" s="11"/>
      <c r="I477" s="6" t="s">
        <v>43</v>
      </c>
      <c r="J477" s="6">
        <v>130000</v>
      </c>
      <c r="K477" s="140"/>
      <c r="L477" s="6" t="s">
        <v>43</v>
      </c>
      <c r="M477" s="6">
        <v>130000</v>
      </c>
    </row>
    <row r="478" spans="1:13" x14ac:dyDescent="0.2">
      <c r="A478" s="95" t="s">
        <v>437</v>
      </c>
      <c r="B478" s="2" t="s">
        <v>363</v>
      </c>
      <c r="C478" s="19"/>
      <c r="D478" s="20"/>
      <c r="E478" s="6" t="s">
        <v>43</v>
      </c>
      <c r="F478" s="6">
        <v>150000</v>
      </c>
      <c r="G478" s="6"/>
      <c r="H478" s="6"/>
      <c r="I478" s="6" t="s">
        <v>43</v>
      </c>
      <c r="J478" s="6">
        <v>160000</v>
      </c>
      <c r="K478" s="6"/>
      <c r="L478" s="6"/>
      <c r="M478" s="6"/>
    </row>
    <row r="479" spans="1:13" ht="24" x14ac:dyDescent="0.2">
      <c r="A479" s="93" t="s">
        <v>407</v>
      </c>
      <c r="B479" s="17" t="s">
        <v>363</v>
      </c>
      <c r="C479" s="19"/>
      <c r="D479" s="20"/>
      <c r="E479" s="6" t="s">
        <v>43</v>
      </c>
      <c r="F479" s="6">
        <v>950000</v>
      </c>
      <c r="G479" s="6"/>
      <c r="H479" s="6"/>
      <c r="I479" s="6" t="s">
        <v>43</v>
      </c>
      <c r="J479" s="6">
        <v>650000</v>
      </c>
      <c r="K479" s="6"/>
      <c r="L479" s="6" t="s">
        <v>43</v>
      </c>
      <c r="M479" s="6">
        <v>850000</v>
      </c>
    </row>
    <row r="480" spans="1:13" x14ac:dyDescent="0.2">
      <c r="A480" s="62" t="s">
        <v>445</v>
      </c>
      <c r="B480" s="2" t="s">
        <v>363</v>
      </c>
      <c r="C480" s="26"/>
      <c r="D480" s="6"/>
      <c r="E480" s="3" t="s">
        <v>43</v>
      </c>
      <c r="F480" s="6">
        <v>160000</v>
      </c>
      <c r="G480" s="6"/>
      <c r="H480" s="3"/>
      <c r="I480" s="3"/>
      <c r="J480" s="3"/>
      <c r="K480" s="3"/>
      <c r="L480" s="3"/>
      <c r="M480" s="3"/>
    </row>
    <row r="481" spans="1:14" x14ac:dyDescent="0.2">
      <c r="A481" s="77" t="s">
        <v>233</v>
      </c>
      <c r="B481" s="126" t="s">
        <v>242</v>
      </c>
      <c r="C481" s="61" t="s">
        <v>27</v>
      </c>
      <c r="D481" s="80"/>
      <c r="E481" s="60" t="s">
        <v>27</v>
      </c>
      <c r="F481" s="60" t="s">
        <v>27</v>
      </c>
      <c r="G481" s="80"/>
      <c r="H481" s="60">
        <v>1000000</v>
      </c>
      <c r="I481" s="80"/>
      <c r="J481" s="80"/>
      <c r="K481" s="60">
        <v>1200000</v>
      </c>
      <c r="L481" s="80"/>
      <c r="M481" s="80"/>
    </row>
    <row r="482" spans="1:14" x14ac:dyDescent="0.2">
      <c r="A482" s="62" t="s">
        <v>521</v>
      </c>
      <c r="B482" s="63" t="s">
        <v>241</v>
      </c>
      <c r="C482" s="141"/>
      <c r="D482" s="111"/>
      <c r="E482" s="67" t="s">
        <v>43</v>
      </c>
      <c r="F482" s="67">
        <v>210000</v>
      </c>
      <c r="G482" s="67"/>
      <c r="H482" s="67"/>
      <c r="I482" s="67" t="s">
        <v>43</v>
      </c>
      <c r="J482" s="67">
        <v>1000000</v>
      </c>
      <c r="K482" s="67"/>
      <c r="L482" s="67" t="s">
        <v>43</v>
      </c>
      <c r="M482" s="67">
        <v>1200000</v>
      </c>
    </row>
    <row r="483" spans="1:14" x14ac:dyDescent="0.2">
      <c r="A483" s="18" t="s">
        <v>83</v>
      </c>
      <c r="B483" s="2" t="s">
        <v>460</v>
      </c>
      <c r="C483" s="19"/>
      <c r="D483" s="19"/>
      <c r="E483" s="61" t="s">
        <v>43</v>
      </c>
      <c r="F483" s="26">
        <v>450000</v>
      </c>
      <c r="G483" s="26"/>
      <c r="H483" s="22"/>
      <c r="I483" s="61" t="s">
        <v>43</v>
      </c>
      <c r="J483" s="26">
        <v>240000</v>
      </c>
      <c r="K483" s="26"/>
      <c r="L483" s="61" t="s">
        <v>43</v>
      </c>
      <c r="M483" s="26">
        <v>140000</v>
      </c>
    </row>
    <row r="484" spans="1:14" x14ac:dyDescent="0.2">
      <c r="A484" s="8" t="s">
        <v>92</v>
      </c>
      <c r="B484" s="2" t="s">
        <v>89</v>
      </c>
      <c r="C484" s="26"/>
      <c r="D484" s="6"/>
      <c r="E484" s="6" t="s">
        <v>43</v>
      </c>
      <c r="F484" s="6">
        <v>160000</v>
      </c>
      <c r="G484" s="6"/>
      <c r="H484" s="26"/>
      <c r="I484" s="6"/>
      <c r="J484" s="6"/>
      <c r="K484" s="26"/>
      <c r="L484" s="6"/>
      <c r="M484" s="6"/>
    </row>
    <row r="485" spans="1:14" x14ac:dyDescent="0.2">
      <c r="A485" s="133" t="s">
        <v>83</v>
      </c>
      <c r="B485" s="17" t="s">
        <v>89</v>
      </c>
      <c r="C485" s="84" t="s">
        <v>27</v>
      </c>
      <c r="D485" s="20"/>
      <c r="E485" s="60" t="s">
        <v>27</v>
      </c>
      <c r="F485" s="6" t="s">
        <v>27</v>
      </c>
      <c r="G485" s="6"/>
      <c r="H485" s="22" t="s">
        <v>27</v>
      </c>
      <c r="I485" s="60" t="s">
        <v>43</v>
      </c>
      <c r="J485" s="11">
        <v>130000</v>
      </c>
      <c r="K485" s="6" t="s">
        <v>27</v>
      </c>
      <c r="L485" s="60" t="s">
        <v>27</v>
      </c>
      <c r="M485" s="6" t="s">
        <v>27</v>
      </c>
    </row>
    <row r="486" spans="1:14" x14ac:dyDescent="0.2">
      <c r="A486" s="105"/>
      <c r="B486" s="17"/>
      <c r="C486" s="11">
        <f>SUM(C430:C485)</f>
        <v>50000</v>
      </c>
      <c r="D486" s="11">
        <f t="shared" ref="D486:N486" si="7">SUM(D430:D485)</f>
        <v>0</v>
      </c>
      <c r="E486" s="11">
        <f t="shared" si="7"/>
        <v>0</v>
      </c>
      <c r="F486" s="11">
        <f t="shared" si="7"/>
        <v>10200000</v>
      </c>
      <c r="G486" s="11">
        <f t="shared" si="7"/>
        <v>0</v>
      </c>
      <c r="H486" s="11">
        <f t="shared" si="7"/>
        <v>1120000</v>
      </c>
      <c r="I486" s="11">
        <f t="shared" si="7"/>
        <v>0</v>
      </c>
      <c r="J486" s="11">
        <f t="shared" si="7"/>
        <v>21170000</v>
      </c>
      <c r="K486" s="11">
        <f t="shared" si="7"/>
        <v>1265000</v>
      </c>
      <c r="L486" s="11">
        <f t="shared" si="7"/>
        <v>0</v>
      </c>
      <c r="M486" s="11">
        <f t="shared" si="7"/>
        <v>21424450</v>
      </c>
      <c r="N486" s="11">
        <f t="shared" si="7"/>
        <v>0</v>
      </c>
    </row>
    <row r="487" spans="1:14" x14ac:dyDescent="0.2">
      <c r="A487" s="104"/>
      <c r="B487" s="17"/>
      <c r="C487" s="11"/>
      <c r="D487" s="6"/>
      <c r="E487" s="11"/>
      <c r="F487" s="11"/>
      <c r="G487" s="11"/>
      <c r="H487" s="11"/>
      <c r="I487" s="6"/>
      <c r="J487" s="6"/>
      <c r="K487" s="11"/>
      <c r="L487" s="6"/>
      <c r="M487" s="6"/>
    </row>
    <row r="488" spans="1:14" x14ac:dyDescent="0.2">
      <c r="A488" s="49"/>
      <c r="B488" s="17"/>
      <c r="C488" s="11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4" x14ac:dyDescent="0.2">
      <c r="A489" s="49"/>
      <c r="B489" s="17"/>
      <c r="C489" s="25">
        <f>C486+C428+C411+C398+C387+C297+C222+C220+C36</f>
        <v>35029470</v>
      </c>
      <c r="D489" s="25">
        <f t="shared" ref="D489:N489" si="8">D486+D428+D411+D398+D387+D297+D222+D220+D36</f>
        <v>6730000</v>
      </c>
      <c r="E489" s="25">
        <f t="shared" si="8"/>
        <v>0</v>
      </c>
      <c r="F489" s="25">
        <f t="shared" si="8"/>
        <v>300827680</v>
      </c>
      <c r="G489" s="25">
        <f t="shared" si="8"/>
        <v>11500000</v>
      </c>
      <c r="H489" s="25">
        <f t="shared" si="8"/>
        <v>97938020</v>
      </c>
      <c r="I489" s="25">
        <f t="shared" si="8"/>
        <v>0</v>
      </c>
      <c r="J489" s="25">
        <f t="shared" si="8"/>
        <v>323232250</v>
      </c>
      <c r="K489" s="25">
        <f t="shared" si="8"/>
        <v>98701570</v>
      </c>
      <c r="L489" s="25">
        <f t="shared" si="8"/>
        <v>0</v>
      </c>
      <c r="M489" s="25">
        <f t="shared" si="8"/>
        <v>183861370</v>
      </c>
      <c r="N489" s="25">
        <f t="shared" si="8"/>
        <v>0</v>
      </c>
    </row>
    <row r="490" spans="1:14" x14ac:dyDescent="0.2">
      <c r="A490" s="3"/>
      <c r="B490" s="2"/>
      <c r="C490" s="26"/>
      <c r="D490" s="26"/>
      <c r="E490" s="2"/>
      <c r="F490" s="26"/>
      <c r="G490" s="26"/>
      <c r="H490" s="2"/>
      <c r="I490" s="2"/>
      <c r="J490" s="2"/>
      <c r="K490" s="2"/>
      <c r="L490" s="2"/>
      <c r="M490" s="2"/>
    </row>
    <row r="491" spans="1:14" x14ac:dyDescent="0.2">
      <c r="A491" s="8"/>
      <c r="B491" s="2"/>
      <c r="C491" s="2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4" x14ac:dyDescent="0.2">
      <c r="A492" s="49"/>
      <c r="B492" s="17"/>
      <c r="C492" s="11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4" x14ac:dyDescent="0.2">
      <c r="A493" s="13"/>
      <c r="B493" s="2"/>
      <c r="C493" s="2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4" x14ac:dyDescent="0.2">
      <c r="A494" s="5"/>
      <c r="B494" s="2"/>
      <c r="C494" s="26"/>
      <c r="D494" s="6"/>
      <c r="E494" s="3"/>
      <c r="F494" s="6"/>
      <c r="G494" s="6"/>
      <c r="H494" s="3"/>
      <c r="I494" s="3"/>
      <c r="J494" s="3"/>
      <c r="K494" s="3"/>
      <c r="L494" s="3"/>
      <c r="M494" s="3"/>
    </row>
    <row r="495" spans="1:14" x14ac:dyDescent="0.2">
      <c r="A495" s="13"/>
      <c r="B495" s="2"/>
      <c r="C495" s="2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4" x14ac:dyDescent="0.2">
      <c r="A496" s="5"/>
      <c r="B496" s="2"/>
      <c r="C496" s="26"/>
      <c r="D496" s="6"/>
      <c r="E496" s="3"/>
      <c r="F496" s="6"/>
      <c r="G496" s="6"/>
      <c r="H496" s="3"/>
      <c r="I496" s="3"/>
      <c r="J496" s="3"/>
      <c r="K496" s="3"/>
      <c r="L496" s="3"/>
      <c r="M496" s="3"/>
    </row>
    <row r="497" spans="1:13" x14ac:dyDescent="0.2">
      <c r="A497" s="14"/>
      <c r="B497" s="2"/>
      <c r="C497" s="26"/>
      <c r="D497" s="11"/>
      <c r="E497" s="6"/>
      <c r="F497" s="11"/>
      <c r="G497" s="11"/>
      <c r="H497" s="6"/>
      <c r="I497" s="6"/>
      <c r="J497" s="6"/>
      <c r="K497" s="6"/>
      <c r="L497" s="6"/>
      <c r="M497" s="6"/>
    </row>
    <row r="498" spans="1:13" x14ac:dyDescent="0.2">
      <c r="A498" s="5"/>
      <c r="B498" s="2"/>
      <c r="C498" s="2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x14ac:dyDescent="0.2">
      <c r="A499" s="5"/>
      <c r="B499" s="2"/>
      <c r="C499" s="26"/>
      <c r="D499" s="6"/>
      <c r="E499" s="3"/>
      <c r="F499" s="6"/>
      <c r="G499" s="6"/>
      <c r="H499" s="3"/>
      <c r="I499" s="3"/>
      <c r="J499" s="3"/>
      <c r="K499" s="3"/>
      <c r="L499" s="3"/>
      <c r="M499" s="3"/>
    </row>
    <row r="500" spans="1:13" x14ac:dyDescent="0.2">
      <c r="A500" s="5"/>
      <c r="B500" s="2"/>
      <c r="C500" s="26"/>
      <c r="D500" s="6"/>
      <c r="E500" s="3"/>
      <c r="F500" s="6"/>
      <c r="G500" s="6"/>
      <c r="H500" s="6"/>
      <c r="I500" s="6"/>
      <c r="J500" s="6"/>
      <c r="K500" s="6"/>
      <c r="L500" s="6"/>
      <c r="M500" s="6"/>
    </row>
    <row r="501" spans="1:13" x14ac:dyDescent="0.2">
      <c r="A501" s="5"/>
      <c r="B501" s="2"/>
      <c r="C501" s="2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x14ac:dyDescent="0.2">
      <c r="A502" s="5"/>
      <c r="B502" s="2"/>
      <c r="C502" s="2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x14ac:dyDescent="0.2">
      <c r="A503" s="5"/>
      <c r="B503" s="2"/>
      <c r="C503" s="2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x14ac:dyDescent="0.2">
      <c r="A504" s="5"/>
      <c r="B504" s="2"/>
      <c r="C504" s="26"/>
      <c r="D504" s="6"/>
      <c r="E504" s="3"/>
      <c r="F504" s="6"/>
      <c r="G504" s="6"/>
      <c r="H504" s="3"/>
      <c r="I504" s="3"/>
      <c r="J504" s="3"/>
      <c r="K504" s="3"/>
      <c r="L504" s="3"/>
      <c r="M504" s="3"/>
    </row>
    <row r="505" spans="1:13" x14ac:dyDescent="0.2">
      <c r="A505" s="5"/>
      <c r="B505" s="2"/>
      <c r="C505" s="2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x14ac:dyDescent="0.2">
      <c r="A506" s="5"/>
      <c r="B506" s="17"/>
      <c r="C506" s="2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x14ac:dyDescent="0.2">
      <c r="A507" s="5"/>
      <c r="B507" s="17"/>
      <c r="C507" s="26"/>
      <c r="D507" s="6"/>
      <c r="E507" s="3"/>
      <c r="F507" s="6"/>
      <c r="G507" s="6"/>
      <c r="H507" s="3"/>
      <c r="I507" s="3"/>
      <c r="J507" s="3"/>
      <c r="K507" s="3"/>
      <c r="L507" s="3"/>
      <c r="M507" s="3"/>
    </row>
    <row r="508" spans="1:13" x14ac:dyDescent="0.2">
      <c r="A508" s="5"/>
      <c r="B508" s="17"/>
      <c r="C508" s="2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x14ac:dyDescent="0.2">
      <c r="A509" s="5"/>
      <c r="B509" s="17"/>
      <c r="C509" s="2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x14ac:dyDescent="0.2">
      <c r="A510" s="5"/>
      <c r="B510" s="17"/>
      <c r="C510" s="2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x14ac:dyDescent="0.2">
      <c r="A511" s="5"/>
      <c r="B511" s="17"/>
      <c r="C511" s="2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x14ac:dyDescent="0.2">
      <c r="A512" s="13"/>
      <c r="B512" s="2"/>
      <c r="C512" s="26"/>
      <c r="D512" s="6"/>
      <c r="E512" s="11"/>
      <c r="F512" s="11"/>
      <c r="G512" s="11"/>
      <c r="H512" s="6"/>
      <c r="I512" s="6"/>
      <c r="J512" s="6"/>
      <c r="K512" s="6"/>
      <c r="L512" s="6"/>
      <c r="M512" s="6"/>
    </row>
    <row r="513" spans="1:13" x14ac:dyDescent="0.2">
      <c r="A513" s="5"/>
      <c r="B513" s="2"/>
      <c r="C513" s="2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x14ac:dyDescent="0.2">
      <c r="A514" s="132"/>
      <c r="B514" s="2"/>
      <c r="C514" s="26"/>
      <c r="D514" s="6"/>
      <c r="E514" s="3"/>
      <c r="F514" s="6"/>
      <c r="G514" s="6"/>
      <c r="H514" s="3"/>
      <c r="I514" s="3"/>
      <c r="J514" s="3"/>
      <c r="K514" s="3"/>
      <c r="L514" s="3"/>
      <c r="M514" s="3"/>
    </row>
    <row r="515" spans="1:13" x14ac:dyDescent="0.2">
      <c r="A515" s="5"/>
      <c r="B515" s="17"/>
      <c r="C515" s="6"/>
      <c r="D515" s="6"/>
      <c r="E515" s="11"/>
      <c r="F515" s="11"/>
      <c r="G515" s="11"/>
      <c r="H515" s="11"/>
      <c r="I515" s="6"/>
      <c r="J515" s="6"/>
      <c r="K515" s="11"/>
      <c r="L515" s="6"/>
      <c r="M515" s="3"/>
    </row>
    <row r="516" spans="1:13" x14ac:dyDescent="0.2">
      <c r="A516" s="13"/>
      <c r="B516" s="1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x14ac:dyDescent="0.2">
      <c r="A517" s="5"/>
      <c r="B517" s="17"/>
      <c r="C517" s="6"/>
      <c r="D517" s="6"/>
      <c r="F517" s="11"/>
      <c r="G517" s="11"/>
      <c r="H517" s="3"/>
      <c r="I517" s="3"/>
      <c r="J517" s="3"/>
      <c r="K517" s="3"/>
      <c r="L517" s="3"/>
      <c r="M517" s="3"/>
    </row>
    <row r="518" spans="1:13" x14ac:dyDescent="0.2">
      <c r="A518" s="5"/>
      <c r="B518" s="1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x14ac:dyDescent="0.2">
      <c r="A519" s="5"/>
      <c r="B519" s="1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x14ac:dyDescent="0.2">
      <c r="A520" s="5"/>
      <c r="B520" s="1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3"/>
    </row>
    <row r="521" spans="1:13" x14ac:dyDescent="0.2">
      <c r="A521" s="89"/>
      <c r="B521" s="17"/>
      <c r="C521" s="6"/>
      <c r="D521" s="6"/>
      <c r="E521" s="52"/>
      <c r="F521" s="11"/>
      <c r="G521" s="11"/>
      <c r="H521" s="6"/>
      <c r="I521" s="60"/>
      <c r="J521" s="6"/>
      <c r="K521" s="6"/>
      <c r="L521" s="6"/>
      <c r="M521" s="6"/>
    </row>
    <row r="522" spans="1:13" x14ac:dyDescent="0.2">
      <c r="A522" s="5"/>
      <c r="B522" s="2"/>
      <c r="C522" s="2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x14ac:dyDescent="0.2">
      <c r="A523" s="5"/>
      <c r="B523" s="2"/>
      <c r="C523" s="26"/>
      <c r="D523" s="6"/>
      <c r="E523" s="3"/>
      <c r="F523" s="6"/>
      <c r="G523" s="6"/>
      <c r="H523" s="3"/>
      <c r="I523" s="3"/>
      <c r="J523" s="3"/>
      <c r="K523" s="3"/>
      <c r="L523" s="3"/>
      <c r="M523" s="3"/>
    </row>
    <row r="524" spans="1:13" x14ac:dyDescent="0.2">
      <c r="A524" s="13"/>
      <c r="B524" s="2"/>
      <c r="C524" s="2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x14ac:dyDescent="0.2">
      <c r="A525" s="5"/>
      <c r="B525" s="2"/>
      <c r="C525" s="26"/>
      <c r="D525" s="6"/>
      <c r="E525" s="3"/>
      <c r="F525" s="6"/>
      <c r="G525" s="6"/>
      <c r="H525" s="3"/>
      <c r="I525" s="3"/>
      <c r="J525" s="3"/>
      <c r="K525" s="3"/>
      <c r="L525" s="3"/>
      <c r="M525" s="3"/>
    </row>
    <row r="526" spans="1:13" x14ac:dyDescent="0.2">
      <c r="A526" s="48"/>
      <c r="B526" s="2"/>
      <c r="C526" s="2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x14ac:dyDescent="0.2">
      <c r="A527" s="5"/>
      <c r="B527" s="2"/>
      <c r="C527" s="2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x14ac:dyDescent="0.2">
      <c r="A528" s="13"/>
      <c r="B528" s="2"/>
      <c r="C528" s="28"/>
      <c r="D528" s="10"/>
      <c r="E528" s="6"/>
      <c r="F528" s="6"/>
      <c r="G528" s="6"/>
      <c r="H528" s="6"/>
      <c r="I528" s="6"/>
      <c r="J528" s="6"/>
      <c r="K528" s="6"/>
      <c r="L528" s="6"/>
      <c r="M528" s="6"/>
    </row>
    <row r="529" spans="1:13" x14ac:dyDescent="0.2">
      <c r="A529" s="5"/>
      <c r="B529" s="2"/>
      <c r="C529" s="26"/>
      <c r="D529" s="6"/>
      <c r="E529" s="3"/>
      <c r="F529" s="6"/>
      <c r="G529" s="6"/>
      <c r="H529" s="3"/>
      <c r="I529" s="3"/>
      <c r="J529" s="3"/>
      <c r="K529" s="3"/>
      <c r="L529" s="3"/>
      <c r="M529" s="3"/>
    </row>
    <row r="530" spans="1:13" x14ac:dyDescent="0.2">
      <c r="A530" s="5"/>
      <c r="B530" s="2"/>
      <c r="C530" s="26"/>
      <c r="D530" s="6"/>
      <c r="E530" s="3"/>
      <c r="F530" s="6"/>
      <c r="G530" s="6"/>
      <c r="H530" s="3"/>
      <c r="I530" s="3"/>
      <c r="J530" s="3"/>
      <c r="K530" s="3"/>
      <c r="L530" s="3"/>
      <c r="M530" s="3"/>
    </row>
    <row r="531" spans="1:13" x14ac:dyDescent="0.2">
      <c r="A531" s="5"/>
      <c r="B531" s="2"/>
      <c r="C531" s="2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x14ac:dyDescent="0.2">
      <c r="A532" s="5"/>
      <c r="B532" s="130"/>
      <c r="C532" s="143"/>
      <c r="D532" s="65"/>
      <c r="E532" s="1"/>
      <c r="F532" s="65"/>
      <c r="G532" s="65"/>
      <c r="H532" s="1"/>
      <c r="I532" s="129"/>
      <c r="J532" s="129"/>
      <c r="K532" s="1"/>
      <c r="L532" s="1"/>
      <c r="M532" s="1"/>
    </row>
    <row r="533" spans="1:13" x14ac:dyDescent="0.2">
      <c r="A533" s="5"/>
      <c r="B533" s="2"/>
      <c r="C533" s="45"/>
      <c r="D533" s="114"/>
      <c r="E533" s="9"/>
      <c r="F533" s="9"/>
      <c r="G533" s="9"/>
      <c r="H533" s="9"/>
      <c r="I533" s="9"/>
      <c r="J533" s="9"/>
      <c r="K533" s="9"/>
      <c r="L533" s="9"/>
      <c r="M533" s="9"/>
    </row>
    <row r="534" spans="1:13" x14ac:dyDescent="0.2">
      <c r="A534" s="5"/>
      <c r="B534" s="2"/>
      <c r="C534" s="26"/>
      <c r="D534" s="2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x14ac:dyDescent="0.2">
      <c r="A535" s="5"/>
      <c r="B535" s="2"/>
      <c r="C535" s="26"/>
      <c r="D535" s="6"/>
      <c r="E535" s="6"/>
      <c r="F535" s="6"/>
      <c r="G535" s="6"/>
      <c r="H535" s="26"/>
      <c r="I535" s="6"/>
      <c r="J535" s="6"/>
      <c r="K535" s="26"/>
      <c r="L535" s="6"/>
      <c r="M535" s="6"/>
    </row>
    <row r="536" spans="1:13" x14ac:dyDescent="0.2">
      <c r="A536" s="13"/>
      <c r="B536" s="2"/>
      <c r="C536" s="28"/>
      <c r="D536" s="10"/>
      <c r="E536" s="6"/>
      <c r="F536" s="6"/>
      <c r="G536" s="6"/>
      <c r="H536" s="6"/>
      <c r="I536" s="6"/>
      <c r="J536" s="6"/>
      <c r="K536" s="6"/>
      <c r="L536" s="6"/>
      <c r="M536" s="6"/>
    </row>
    <row r="537" spans="1:13" x14ac:dyDescent="0.2">
      <c r="A537" s="13"/>
      <c r="B537" s="2"/>
      <c r="C537" s="2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x14ac:dyDescent="0.2">
      <c r="A538" s="5"/>
      <c r="B538" s="17"/>
      <c r="C538" s="11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x14ac:dyDescent="0.2">
      <c r="A539" s="5"/>
      <c r="B539" s="17"/>
      <c r="C539" s="6"/>
      <c r="D539" s="6"/>
      <c r="E539" s="3"/>
      <c r="F539" s="6"/>
      <c r="G539" s="6"/>
      <c r="H539" s="3"/>
      <c r="I539" s="3"/>
      <c r="J539" s="3"/>
      <c r="K539" s="3"/>
      <c r="L539" s="3"/>
      <c r="M539" s="3"/>
    </row>
    <row r="540" spans="1:13" x14ac:dyDescent="0.2">
      <c r="A540" s="5"/>
      <c r="B540" s="17"/>
      <c r="C540" s="6"/>
      <c r="D540" s="6"/>
      <c r="E540" s="3"/>
      <c r="F540" s="6"/>
      <c r="G540" s="6"/>
      <c r="H540" s="3"/>
      <c r="I540" s="3"/>
      <c r="J540" s="3"/>
      <c r="K540" s="3"/>
      <c r="L540" s="3"/>
      <c r="M540" s="3"/>
    </row>
    <row r="541" spans="1:13" x14ac:dyDescent="0.2">
      <c r="A541" s="5"/>
      <c r="B541" s="1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x14ac:dyDescent="0.2">
      <c r="A542" s="5"/>
      <c r="B542" s="17"/>
      <c r="C542" s="11"/>
      <c r="D542" s="6"/>
      <c r="E542" s="3"/>
      <c r="F542" s="6"/>
      <c r="G542" s="6"/>
      <c r="H542" s="3"/>
      <c r="I542" s="3"/>
      <c r="J542" s="3"/>
      <c r="K542" s="3"/>
      <c r="L542" s="3"/>
      <c r="M542" s="3"/>
    </row>
    <row r="543" spans="1:13" x14ac:dyDescent="0.2">
      <c r="A543" s="13"/>
      <c r="B543" s="1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x14ac:dyDescent="0.2">
      <c r="A544" s="5"/>
      <c r="B544" s="17"/>
      <c r="C544" s="6"/>
      <c r="D544" s="6"/>
      <c r="E544" s="11"/>
      <c r="F544" s="11"/>
      <c r="G544" s="11"/>
      <c r="H544" s="6"/>
      <c r="I544" s="6"/>
      <c r="J544" s="6"/>
      <c r="K544" s="6"/>
      <c r="L544" s="6"/>
      <c r="M544" s="3"/>
    </row>
    <row r="545" spans="1:13" x14ac:dyDescent="0.2">
      <c r="A545" s="13"/>
      <c r="B545" s="1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x14ac:dyDescent="0.2">
      <c r="A546" s="13"/>
      <c r="B546" s="1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x14ac:dyDescent="0.2">
      <c r="A547" s="13"/>
      <c r="B547" s="17"/>
      <c r="C547" s="10"/>
      <c r="D547" s="10"/>
      <c r="E547" s="6"/>
      <c r="F547" s="6"/>
      <c r="G547" s="6"/>
      <c r="H547" s="6"/>
      <c r="I547" s="6"/>
      <c r="J547" s="6"/>
      <c r="K547" s="6"/>
      <c r="L547" s="6"/>
      <c r="M547" s="6"/>
    </row>
    <row r="548" spans="1:13" x14ac:dyDescent="0.2">
      <c r="A548" s="13"/>
      <c r="B548" s="1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x14ac:dyDescent="0.2">
      <c r="A549" s="5"/>
      <c r="B549" s="1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x14ac:dyDescent="0.2">
      <c r="A550" s="5"/>
      <c r="B550" s="17"/>
      <c r="C550" s="25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13" x14ac:dyDescent="0.2">
      <c r="A551" s="5"/>
      <c r="B551" s="17"/>
      <c r="C551" s="6"/>
      <c r="D551" s="6"/>
      <c r="E551" s="3"/>
      <c r="F551" s="6"/>
      <c r="G551" s="6"/>
      <c r="K551" s="3"/>
      <c r="L551" s="3"/>
      <c r="M551" s="3"/>
    </row>
    <row r="552" spans="1:13" x14ac:dyDescent="0.2">
      <c r="A552" s="5"/>
      <c r="B552" s="1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x14ac:dyDescent="0.2">
      <c r="A553" s="89"/>
      <c r="B553" s="17"/>
      <c r="C553" s="11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x14ac:dyDescent="0.2">
      <c r="A554" s="13"/>
      <c r="B554" s="17"/>
      <c r="C554" s="6"/>
      <c r="D554" s="6"/>
      <c r="E554" s="6"/>
      <c r="F554" s="6"/>
      <c r="G554" s="6"/>
      <c r="H554" s="11"/>
      <c r="I554" s="11"/>
      <c r="J554" s="11"/>
      <c r="K554" s="6"/>
      <c r="L554" s="6"/>
      <c r="M554" s="6"/>
    </row>
    <row r="555" spans="1:13" x14ac:dyDescent="0.2">
      <c r="A555" s="5"/>
      <c r="B555" s="17"/>
      <c r="C555" s="11"/>
      <c r="D555" s="11"/>
      <c r="E555" s="3"/>
      <c r="F555" s="6"/>
      <c r="G555" s="6"/>
      <c r="I555" s="3"/>
      <c r="J555" s="3"/>
      <c r="L555" s="3"/>
      <c r="M555" s="3"/>
    </row>
    <row r="556" spans="1:13" x14ac:dyDescent="0.2">
      <c r="A556" s="5"/>
      <c r="B556" s="17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x14ac:dyDescent="0.2">
      <c r="A557" s="5"/>
      <c r="B557" s="17"/>
      <c r="C557" s="11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x14ac:dyDescent="0.2">
      <c r="A558" s="5"/>
      <c r="B558" s="17"/>
      <c r="C558" s="11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x14ac:dyDescent="0.2">
      <c r="A559" s="5"/>
      <c r="B559" s="17"/>
      <c r="C559" s="11"/>
      <c r="D559" s="11"/>
      <c r="F559" s="11"/>
      <c r="G559" s="11"/>
    </row>
    <row r="560" spans="1:13" x14ac:dyDescent="0.2">
      <c r="A560" s="8"/>
      <c r="B560" s="72"/>
      <c r="C560" s="11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x14ac:dyDescent="0.2">
      <c r="A561" s="8"/>
      <c r="B561" s="17"/>
      <c r="C561" s="11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x14ac:dyDescent="0.2">
      <c r="A562" s="8"/>
      <c r="B562" s="17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x14ac:dyDescent="0.2">
      <c r="A563" s="3"/>
      <c r="B563" s="17"/>
      <c r="C563" s="11"/>
      <c r="D563" s="11"/>
      <c r="E563" s="6"/>
      <c r="F563" s="6"/>
      <c r="G563" s="6"/>
      <c r="H563" s="11"/>
      <c r="I563" s="6"/>
      <c r="J563" s="6"/>
      <c r="K563" s="11"/>
      <c r="L563" s="6"/>
      <c r="M563" s="6"/>
    </row>
    <row r="564" spans="1:13" x14ac:dyDescent="0.2">
      <c r="A564" s="8"/>
      <c r="B564" s="17"/>
      <c r="C564" s="11"/>
      <c r="D564" s="11"/>
      <c r="E564" s="6"/>
      <c r="F564" s="6"/>
      <c r="G564" s="6"/>
      <c r="H564" s="6"/>
      <c r="I564" s="6"/>
      <c r="J564" s="6"/>
      <c r="K564" s="6"/>
      <c r="L564" s="6"/>
      <c r="M564" s="6"/>
    </row>
    <row r="565" spans="1:13" x14ac:dyDescent="0.2">
      <c r="A565" s="8"/>
      <c r="B565" s="17"/>
      <c r="C565" s="11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x14ac:dyDescent="0.2">
      <c r="A566" s="8"/>
      <c r="B566" s="17"/>
      <c r="C566" s="11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x14ac:dyDescent="0.2">
      <c r="A567" s="55"/>
      <c r="B567" s="17"/>
      <c r="C567" s="11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x14ac:dyDescent="0.2">
      <c r="A568" s="8"/>
      <c r="B568" s="17"/>
      <c r="C568" s="11"/>
      <c r="D568" s="6"/>
      <c r="E568" s="6"/>
      <c r="F568" s="6"/>
      <c r="G568" s="6"/>
      <c r="H568" s="6"/>
      <c r="I568" s="6"/>
      <c r="J568" s="6"/>
      <c r="K568" s="6"/>
      <c r="L568" s="60"/>
      <c r="M568" s="6"/>
    </row>
    <row r="569" spans="1:13" x14ac:dyDescent="0.2">
      <c r="A569" s="21"/>
      <c r="B569" s="17"/>
      <c r="C569" s="11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x14ac:dyDescent="0.2">
      <c r="A570" s="8"/>
      <c r="B570" s="17"/>
      <c r="C570" s="11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x14ac:dyDescent="0.2">
      <c r="A571" s="8"/>
      <c r="B571" s="17"/>
      <c r="C571" s="11"/>
      <c r="D571" s="6"/>
      <c r="E571" s="6"/>
      <c r="F571" s="6"/>
      <c r="G571" s="6"/>
      <c r="H571" s="11"/>
      <c r="I571" s="11"/>
      <c r="J571" s="11"/>
      <c r="K571" s="6"/>
      <c r="L571" s="6"/>
      <c r="M571" s="6"/>
    </row>
    <row r="572" spans="1:13" x14ac:dyDescent="0.2">
      <c r="A572" s="8"/>
      <c r="B572" s="17"/>
      <c r="C572" s="11"/>
      <c r="D572" s="6"/>
      <c r="E572" s="6"/>
      <c r="F572" s="6"/>
      <c r="G572" s="6"/>
      <c r="H572" s="6"/>
      <c r="I572" s="11"/>
      <c r="J572" s="11"/>
      <c r="K572" s="6"/>
      <c r="L572" s="6"/>
      <c r="M572" s="6"/>
    </row>
    <row r="573" spans="1:13" x14ac:dyDescent="0.2">
      <c r="A573" s="55"/>
      <c r="B573" s="17"/>
      <c r="C573" s="137"/>
      <c r="D573" s="30"/>
      <c r="E573" s="6"/>
      <c r="F573" s="6"/>
      <c r="G573" s="6"/>
      <c r="H573" s="6"/>
      <c r="I573" s="6"/>
      <c r="J573" s="6"/>
      <c r="K573" s="6"/>
      <c r="L573" s="6"/>
      <c r="M573" s="6"/>
    </row>
    <row r="574" spans="1:13" x14ac:dyDescent="0.2">
      <c r="A574" s="8"/>
      <c r="B574" s="17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3" x14ac:dyDescent="0.2">
      <c r="A575" s="8"/>
      <c r="B575" s="1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x14ac:dyDescent="0.2">
      <c r="A576" s="8"/>
      <c r="B576" s="1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x14ac:dyDescent="0.2">
      <c r="A577" s="64"/>
      <c r="B577" s="73"/>
      <c r="C577" s="79"/>
      <c r="D577" s="60"/>
      <c r="E577" s="60"/>
      <c r="F577" s="60"/>
      <c r="G577" s="60"/>
      <c r="H577" s="79"/>
      <c r="I577" s="60"/>
      <c r="J577" s="60"/>
      <c r="K577" s="79"/>
      <c r="L577" s="6"/>
      <c r="M577" s="6"/>
    </row>
    <row r="578" spans="1:13" x14ac:dyDescent="0.2">
      <c r="A578" s="8"/>
      <c r="B578" s="2"/>
      <c r="C578" s="2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x14ac:dyDescent="0.2">
      <c r="A579" s="3"/>
      <c r="B579" s="2"/>
      <c r="C579" s="26"/>
      <c r="D579" s="6"/>
      <c r="E579" s="6"/>
      <c r="F579" s="6"/>
      <c r="G579" s="6"/>
      <c r="H579" s="11"/>
      <c r="I579" s="11"/>
      <c r="J579" s="11"/>
      <c r="K579" s="6"/>
      <c r="L579" s="6"/>
      <c r="M579" s="6"/>
    </row>
    <row r="580" spans="1:13" x14ac:dyDescent="0.2">
      <c r="A580" s="8"/>
      <c r="B580" s="2"/>
      <c r="C580" s="26"/>
      <c r="D580" s="6"/>
      <c r="E580" s="11"/>
      <c r="F580" s="11"/>
      <c r="G580" s="11"/>
      <c r="H580" s="6"/>
      <c r="I580" s="11"/>
      <c r="J580" s="11"/>
      <c r="K580" s="6"/>
      <c r="L580" s="6"/>
      <c r="M580" s="6"/>
    </row>
    <row r="581" spans="1:13" x14ac:dyDescent="0.2">
      <c r="A581" s="8"/>
      <c r="B581" s="2"/>
      <c r="C581" s="26"/>
      <c r="D581" s="6"/>
      <c r="E581" s="6"/>
      <c r="F581" s="6"/>
      <c r="G581" s="6"/>
      <c r="H581" s="6"/>
      <c r="I581" s="6"/>
      <c r="J581" s="6"/>
      <c r="K581" s="6"/>
      <c r="L581" s="11"/>
      <c r="M581" s="6"/>
    </row>
    <row r="582" spans="1:13" x14ac:dyDescent="0.2">
      <c r="A582" s="8"/>
      <c r="B582" s="2"/>
      <c r="C582" s="2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x14ac:dyDescent="0.2">
      <c r="A583" s="8"/>
      <c r="B583" s="2"/>
      <c r="C583" s="26"/>
      <c r="D583" s="6"/>
      <c r="E583" s="6"/>
      <c r="F583" s="11"/>
      <c r="G583" s="11"/>
      <c r="H583" s="6"/>
      <c r="I583" s="6"/>
      <c r="J583" s="6"/>
      <c r="K583" s="6"/>
      <c r="L583" s="6"/>
      <c r="M583" s="6"/>
    </row>
    <row r="584" spans="1:13" x14ac:dyDescent="0.2">
      <c r="A584" s="8"/>
      <c r="B584" s="2"/>
      <c r="C584" s="2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x14ac:dyDescent="0.2">
      <c r="A585" s="3"/>
      <c r="B585" s="2"/>
      <c r="C585" s="2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x14ac:dyDescent="0.2">
      <c r="A586" s="3"/>
      <c r="B586" s="2"/>
      <c r="C586" s="2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x14ac:dyDescent="0.2">
      <c r="A587" s="8"/>
      <c r="B587" s="2"/>
      <c r="C587" s="2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x14ac:dyDescent="0.2">
      <c r="A588" s="8"/>
      <c r="B588" s="2"/>
      <c r="C588" s="2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x14ac:dyDescent="0.2">
      <c r="A589" s="8"/>
      <c r="B589" s="2"/>
      <c r="C589" s="2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x14ac:dyDescent="0.2">
      <c r="A590" s="8"/>
      <c r="B590" s="2"/>
      <c r="C590" s="2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x14ac:dyDescent="0.2">
      <c r="A591" s="8"/>
      <c r="B591" s="2"/>
      <c r="C591" s="2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x14ac:dyDescent="0.2">
      <c r="A592" s="8"/>
      <c r="B592" s="2"/>
      <c r="C592" s="2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x14ac:dyDescent="0.2">
      <c r="A593" s="8"/>
      <c r="B593" s="2"/>
      <c r="C593" s="2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x14ac:dyDescent="0.2">
      <c r="A594" s="8"/>
      <c r="B594" s="2"/>
      <c r="C594" s="2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x14ac:dyDescent="0.2">
      <c r="A595" s="8"/>
      <c r="B595" s="2"/>
      <c r="C595" s="26"/>
      <c r="D595" s="6"/>
      <c r="E595" s="6"/>
      <c r="F595" s="11"/>
      <c r="G595" s="11"/>
      <c r="H595" s="6"/>
      <c r="I595" s="6"/>
      <c r="J595" s="6"/>
      <c r="K595" s="6"/>
      <c r="L595" s="6"/>
      <c r="M595" s="6"/>
    </row>
    <row r="596" spans="1:13" x14ac:dyDescent="0.2">
      <c r="A596" s="8"/>
      <c r="B596" s="2"/>
      <c r="C596" s="2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x14ac:dyDescent="0.2">
      <c r="A597" s="8"/>
      <c r="B597" s="2"/>
      <c r="C597" s="2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x14ac:dyDescent="0.2">
      <c r="A598" s="8"/>
      <c r="B598" s="1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x14ac:dyDescent="0.2">
      <c r="A599" s="8"/>
      <c r="B599" s="1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x14ac:dyDescent="0.2">
      <c r="A600" s="8"/>
      <c r="B600" s="1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x14ac:dyDescent="0.2">
      <c r="A601" s="55"/>
      <c r="B601" s="17"/>
      <c r="C601" s="10"/>
      <c r="D601" s="10"/>
      <c r="E601" s="6"/>
      <c r="F601" s="6"/>
      <c r="G601" s="6"/>
      <c r="H601" s="6"/>
      <c r="I601" s="6"/>
      <c r="J601" s="6"/>
      <c r="K601" s="6"/>
      <c r="L601" s="6"/>
      <c r="M601" s="6"/>
    </row>
    <row r="602" spans="1:13" x14ac:dyDescent="0.2">
      <c r="A602" s="8"/>
      <c r="B602" s="17"/>
      <c r="C602" s="6"/>
      <c r="D602" s="6"/>
      <c r="E602" s="60"/>
      <c r="F602" s="6"/>
      <c r="G602" s="6"/>
      <c r="H602" s="6"/>
      <c r="I602" s="60"/>
      <c r="J602" s="6"/>
      <c r="K602" s="6"/>
      <c r="L602" s="6"/>
      <c r="M602" s="6"/>
    </row>
    <row r="603" spans="1:13" x14ac:dyDescent="0.2">
      <c r="A603" s="8"/>
      <c r="B603" s="1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x14ac:dyDescent="0.2">
      <c r="A604" s="8"/>
      <c r="B604" s="1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x14ac:dyDescent="0.2">
      <c r="A605" s="8"/>
      <c r="B605" s="1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x14ac:dyDescent="0.2">
      <c r="A606" s="21"/>
      <c r="B606" s="1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x14ac:dyDescent="0.2">
      <c r="A607" s="8"/>
      <c r="B607" s="1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x14ac:dyDescent="0.2">
      <c r="A608" s="8"/>
      <c r="B608" s="1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x14ac:dyDescent="0.2">
      <c r="A609" s="8"/>
      <c r="B609" s="17"/>
      <c r="C609" s="6"/>
      <c r="D609" s="11"/>
      <c r="E609" s="6"/>
      <c r="F609" s="6"/>
      <c r="G609" s="6"/>
      <c r="H609" s="6"/>
      <c r="I609" s="6"/>
      <c r="J609" s="6"/>
      <c r="K609" s="6"/>
      <c r="L609" s="6"/>
      <c r="M609" s="6"/>
    </row>
    <row r="610" spans="1:13" x14ac:dyDescent="0.2">
      <c r="A610" s="15"/>
      <c r="B610" s="32"/>
      <c r="C610" s="30"/>
      <c r="D610" s="30"/>
      <c r="E610" s="30"/>
      <c r="F610" s="30"/>
      <c r="G610" s="30"/>
      <c r="H610" s="137"/>
      <c r="I610" s="137"/>
      <c r="J610" s="137"/>
      <c r="K610" s="30"/>
      <c r="L610" s="30"/>
      <c r="M610" s="30"/>
    </row>
    <row r="611" spans="1:13" x14ac:dyDescent="0.2">
      <c r="A611" s="8"/>
      <c r="B611" s="17"/>
      <c r="C611" s="6"/>
      <c r="D611" s="11"/>
      <c r="E611" s="6"/>
      <c r="F611" s="6"/>
      <c r="G611" s="6"/>
      <c r="H611" s="6"/>
      <c r="I611" s="6"/>
      <c r="J611" s="6"/>
      <c r="K611" s="6"/>
      <c r="L611" s="6"/>
      <c r="M611" s="6"/>
    </row>
    <row r="612" spans="1:13" x14ac:dyDescent="0.2">
      <c r="A612" s="8"/>
      <c r="B612" s="1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x14ac:dyDescent="0.2">
      <c r="A613" s="8"/>
      <c r="B613" s="1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x14ac:dyDescent="0.2">
      <c r="A614" s="8"/>
      <c r="B614" s="17"/>
      <c r="C614" s="6"/>
      <c r="D614" s="11"/>
      <c r="E614" s="6"/>
      <c r="F614" s="6"/>
      <c r="G614" s="6"/>
      <c r="H614" s="6"/>
      <c r="I614" s="6"/>
      <c r="J614" s="6"/>
      <c r="K614" s="6"/>
      <c r="L614" s="6"/>
      <c r="M614" s="6"/>
    </row>
    <row r="615" spans="1:13" x14ac:dyDescent="0.2">
      <c r="A615" s="8"/>
      <c r="B615" s="2"/>
      <c r="C615" s="26"/>
      <c r="D615" s="6"/>
      <c r="E615" s="6"/>
      <c r="F615" s="6"/>
      <c r="G615" s="6"/>
      <c r="H615" s="11"/>
      <c r="I615" s="6"/>
      <c r="J615" s="11"/>
      <c r="K615" s="6"/>
      <c r="L615" s="6"/>
      <c r="M615" s="6"/>
    </row>
    <row r="616" spans="1:13" x14ac:dyDescent="0.2">
      <c r="A616" s="13"/>
      <c r="B616" s="2"/>
      <c r="C616" s="26"/>
      <c r="D616" s="6"/>
      <c r="E616" s="6"/>
      <c r="F616" s="6"/>
      <c r="G616" s="6"/>
      <c r="H616" s="6"/>
      <c r="I616" s="11"/>
      <c r="J616" s="11"/>
      <c r="K616" s="6"/>
      <c r="L616" s="6"/>
      <c r="M616" s="6"/>
    </row>
    <row r="617" spans="1:13" x14ac:dyDescent="0.2">
      <c r="A617" s="104"/>
      <c r="B617" s="2"/>
      <c r="C617" s="120"/>
      <c r="D617" s="6"/>
      <c r="E617" s="6"/>
      <c r="F617" s="122"/>
      <c r="G617" s="26"/>
      <c r="H617" s="122"/>
      <c r="I617" s="26"/>
      <c r="J617" s="122"/>
      <c r="K617" s="122"/>
      <c r="L617" s="26"/>
      <c r="M617" s="121"/>
    </row>
    <row r="618" spans="1:13" x14ac:dyDescent="0.2">
      <c r="A618" s="5"/>
      <c r="B618" s="2"/>
      <c r="C618" s="26"/>
      <c r="D618" s="6"/>
      <c r="E618" s="6"/>
      <c r="F618" s="6"/>
      <c r="G618" s="6"/>
      <c r="H618" s="26"/>
      <c r="I618" s="6"/>
      <c r="J618" s="6"/>
      <c r="K618" s="26"/>
      <c r="L618" s="6"/>
      <c r="M618" s="6"/>
    </row>
    <row r="619" spans="1:13" x14ac:dyDescent="0.2">
      <c r="A619" s="12"/>
      <c r="B619" s="2"/>
      <c r="C619" s="154"/>
      <c r="D619" s="128"/>
      <c r="E619" s="6"/>
      <c r="F619" s="128"/>
      <c r="G619" s="128"/>
      <c r="H619" s="128"/>
      <c r="I619" s="6"/>
      <c r="J619" s="128"/>
      <c r="K619" s="128"/>
      <c r="L619" s="6"/>
      <c r="M619" s="128"/>
    </row>
    <row r="620" spans="1:13" x14ac:dyDescent="0.2">
      <c r="A620" s="5"/>
      <c r="B620" s="2"/>
      <c r="C620" s="26"/>
      <c r="D620" s="6"/>
      <c r="E620" s="3"/>
      <c r="F620" s="6"/>
      <c r="G620" s="6"/>
      <c r="H620" s="3"/>
      <c r="I620" s="3"/>
      <c r="J620" s="3"/>
      <c r="K620" s="3"/>
      <c r="L620" s="3"/>
      <c r="M620" s="3"/>
    </row>
    <row r="621" spans="1:13" x14ac:dyDescent="0.2">
      <c r="A621" s="5"/>
      <c r="B621" s="2"/>
      <c r="C621" s="2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x14ac:dyDescent="0.2">
      <c r="A622" s="5"/>
      <c r="B622" s="2"/>
      <c r="C622" s="2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x14ac:dyDescent="0.2">
      <c r="A623" s="5"/>
      <c r="B623" s="2"/>
      <c r="C623" s="2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x14ac:dyDescent="0.2">
      <c r="A624" s="5"/>
      <c r="B624" s="2"/>
      <c r="C624" s="26"/>
      <c r="D624" s="6"/>
      <c r="E624" s="3"/>
      <c r="F624" s="6"/>
      <c r="G624" s="6"/>
      <c r="H624" s="3"/>
      <c r="I624" s="3"/>
      <c r="J624" s="3"/>
      <c r="K624" s="3"/>
      <c r="L624" s="3"/>
      <c r="M624" s="3"/>
    </row>
    <row r="625" spans="1:13" x14ac:dyDescent="0.2">
      <c r="A625" s="3"/>
      <c r="B625" s="27"/>
      <c r="C625" s="2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x14ac:dyDescent="0.2">
      <c r="A626" s="18"/>
      <c r="B626" s="2"/>
      <c r="C626" s="19"/>
      <c r="D626" s="20"/>
      <c r="E626" s="6"/>
      <c r="F626" s="6"/>
      <c r="G626" s="6"/>
      <c r="H626" s="6"/>
      <c r="I626" s="6"/>
      <c r="J626" s="6"/>
      <c r="K626" s="6"/>
      <c r="L626" s="6"/>
      <c r="M626" s="6"/>
    </row>
    <row r="627" spans="1:13" x14ac:dyDescent="0.2">
      <c r="A627" s="8"/>
      <c r="B627" s="2"/>
      <c r="C627" s="2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x14ac:dyDescent="0.2">
      <c r="A628" s="3"/>
      <c r="B628" s="2"/>
      <c r="C628" s="2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x14ac:dyDescent="0.2">
      <c r="A629" s="18"/>
      <c r="B629" s="2"/>
      <c r="C629" s="19" t="s">
        <v>27</v>
      </c>
      <c r="D629" s="20"/>
      <c r="E629" s="6"/>
      <c r="F629" s="6"/>
      <c r="G629" s="6"/>
      <c r="H629" s="6" t="s">
        <v>27</v>
      </c>
      <c r="I629" s="6"/>
      <c r="J629" s="6"/>
      <c r="K629" s="6" t="s">
        <v>27</v>
      </c>
      <c r="L629" s="6"/>
      <c r="M629" s="6"/>
    </row>
    <row r="630" spans="1:13" x14ac:dyDescent="0.2">
      <c r="A630" s="3"/>
      <c r="B630" s="2"/>
      <c r="C630" s="2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x14ac:dyDescent="0.2">
      <c r="A631" s="8"/>
      <c r="B631" s="2"/>
      <c r="C631" s="2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x14ac:dyDescent="0.2">
      <c r="A632" s="8"/>
      <c r="B632" s="2"/>
      <c r="C632" s="26"/>
      <c r="D632" s="6"/>
      <c r="E632" s="11"/>
      <c r="F632" s="11"/>
      <c r="G632" s="11"/>
      <c r="H632" s="6"/>
      <c r="I632" s="6"/>
      <c r="J632" s="6"/>
      <c r="K632" s="6"/>
      <c r="L632" s="6"/>
      <c r="M632" s="6"/>
    </row>
    <row r="633" spans="1:13" x14ac:dyDescent="0.2">
      <c r="A633" s="3"/>
      <c r="B633" s="2"/>
      <c r="C633" s="26">
        <f>C618+F618+C623+F623+C628+F628+C632+F632</f>
        <v>0</v>
      </c>
      <c r="D633" s="6"/>
      <c r="E633" s="6"/>
      <c r="F633" s="6"/>
      <c r="G633" s="6"/>
      <c r="H633" s="6">
        <f>H618+J618+H623+J623+H628+J628+H632+J632</f>
        <v>0</v>
      </c>
      <c r="I633" s="6"/>
      <c r="J633" s="6"/>
      <c r="K633" s="6">
        <f>K618+M618+K623+M623+K628+M628+K632+M632</f>
        <v>0</v>
      </c>
      <c r="L633" s="6"/>
      <c r="M633" s="6"/>
    </row>
    <row r="634" spans="1:13" x14ac:dyDescent="0.2">
      <c r="A634" s="18"/>
      <c r="B634" s="2"/>
      <c r="C634" s="26">
        <v>0</v>
      </c>
      <c r="D634" s="6"/>
      <c r="E634" s="6"/>
      <c r="F634" s="6"/>
      <c r="G634" s="6"/>
      <c r="H634" s="20" t="s">
        <v>27</v>
      </c>
      <c r="I634" s="6"/>
      <c r="J634" s="6"/>
      <c r="K634" s="6"/>
      <c r="L634" s="6"/>
      <c r="M634" s="6"/>
    </row>
    <row r="635" spans="1:13" x14ac:dyDescent="0.2">
      <c r="A635" s="18"/>
      <c r="B635" s="2"/>
      <c r="C635" s="26" t="s">
        <v>27</v>
      </c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x14ac:dyDescent="0.2">
      <c r="A636" s="8"/>
      <c r="B636" s="2"/>
      <c r="C636" s="2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x14ac:dyDescent="0.2">
      <c r="A637" s="8"/>
      <c r="B637" s="2"/>
      <c r="C637" s="2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x14ac:dyDescent="0.2">
      <c r="A638" s="8"/>
      <c r="B638" s="2"/>
      <c r="C638" s="2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x14ac:dyDescent="0.2">
      <c r="A639" s="8"/>
      <c r="B639" s="2"/>
      <c r="C639" s="2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x14ac:dyDescent="0.2">
      <c r="A640" s="8"/>
      <c r="B640" s="2"/>
      <c r="C640" s="2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x14ac:dyDescent="0.2">
      <c r="A641" s="8"/>
      <c r="B641" s="2"/>
      <c r="C641" s="2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x14ac:dyDescent="0.2">
      <c r="A642" s="8"/>
      <c r="B642" s="2"/>
      <c r="C642" s="25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x14ac:dyDescent="0.2">
      <c r="A643" s="15"/>
      <c r="B643" s="29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spans="1:13" x14ac:dyDescent="0.2">
      <c r="A644" s="18"/>
      <c r="B644" s="63"/>
      <c r="C644" s="19"/>
      <c r="D644" s="20"/>
      <c r="E644" s="6"/>
      <c r="F644" s="6"/>
      <c r="G644" s="6"/>
      <c r="H644" s="26"/>
      <c r="I644" s="6"/>
      <c r="J644" s="6"/>
      <c r="K644" s="26"/>
      <c r="L644" s="6"/>
      <c r="M644" s="3"/>
    </row>
    <row r="645" spans="1:13" x14ac:dyDescent="0.2">
      <c r="A645" s="8"/>
      <c r="B645" s="2"/>
      <c r="C645" s="26"/>
      <c r="D645" s="6"/>
      <c r="E645" s="6"/>
      <c r="F645" s="6"/>
      <c r="G645" s="6"/>
      <c r="H645" s="6"/>
      <c r="I645" s="6"/>
      <c r="J645" s="6"/>
      <c r="K645" s="6"/>
      <c r="L645" s="60"/>
      <c r="M645" s="6"/>
    </row>
    <row r="646" spans="1:13" x14ac:dyDescent="0.2">
      <c r="A646" s="8"/>
      <c r="B646" s="2"/>
      <c r="C646" s="26"/>
      <c r="D646" s="6"/>
      <c r="E646" s="6"/>
      <c r="F646" s="11"/>
      <c r="G646" s="11"/>
      <c r="H646" s="6"/>
      <c r="I646" s="6"/>
      <c r="J646" s="6"/>
      <c r="K646" s="6"/>
      <c r="L646" s="60"/>
      <c r="M646" s="6"/>
    </row>
    <row r="647" spans="1:13" x14ac:dyDescent="0.2">
      <c r="A647" s="8"/>
      <c r="B647" s="2"/>
      <c r="C647" s="26">
        <f>C602+C608+C614+C630+F630+F614+F608+F602+C622+F622+C646+F646</f>
        <v>0</v>
      </c>
      <c r="D647" s="11"/>
      <c r="E647" s="6"/>
      <c r="F647" s="6"/>
      <c r="G647" s="6"/>
      <c r="H647" s="11">
        <f>H602+H608+H614+H630+J630+J614+J608+J602+H622+H646+J646</f>
        <v>0</v>
      </c>
      <c r="I647" s="6"/>
      <c r="J647" s="6"/>
      <c r="K647" s="11">
        <f>K602+K608+K614+K630+M630+M614+M608+M602+K622+K646+M646</f>
        <v>0</v>
      </c>
      <c r="L647" s="6"/>
      <c r="M647" s="6"/>
    </row>
    <row r="648" spans="1:13" x14ac:dyDescent="0.2">
      <c r="A648" s="8"/>
      <c r="B648" s="2"/>
      <c r="C648" s="26"/>
      <c r="D648" s="11"/>
      <c r="E648" s="6"/>
      <c r="F648" s="6"/>
      <c r="G648" s="6"/>
      <c r="H648" s="11"/>
      <c r="I648" s="6"/>
      <c r="J648" s="6"/>
      <c r="K648" s="11"/>
      <c r="L648" s="6"/>
      <c r="M648" s="6"/>
    </row>
    <row r="649" spans="1:13" x14ac:dyDescent="0.2">
      <c r="A649" s="8"/>
      <c r="B649" s="2"/>
      <c r="C649" s="2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x14ac:dyDescent="0.2">
      <c r="A650" s="8"/>
      <c r="B650" s="2"/>
      <c r="C650" s="26"/>
      <c r="D650" s="6"/>
      <c r="E650" s="6"/>
      <c r="F650" s="6"/>
      <c r="G650" s="6"/>
      <c r="H650" s="11"/>
      <c r="I650" s="6"/>
      <c r="J650" s="6"/>
      <c r="K650" s="6"/>
      <c r="L650" s="6"/>
      <c r="M650" s="11"/>
    </row>
    <row r="651" spans="1:13" x14ac:dyDescent="0.2">
      <c r="A651" s="8"/>
      <c r="B651" s="2"/>
      <c r="C651" s="2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x14ac:dyDescent="0.2">
      <c r="A652" s="8"/>
      <c r="B652" s="2"/>
      <c r="C652" s="2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x14ac:dyDescent="0.2">
      <c r="A653" s="21"/>
      <c r="B653" s="2"/>
      <c r="C653" s="2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x14ac:dyDescent="0.2">
      <c r="A654" s="8"/>
      <c r="B654" s="2"/>
      <c r="C654" s="2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x14ac:dyDescent="0.2">
      <c r="B655" s="2"/>
      <c r="C655" s="2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x14ac:dyDescent="0.2">
      <c r="A656" s="8"/>
      <c r="B656" s="2"/>
      <c r="C656" s="26"/>
      <c r="D656" s="11"/>
      <c r="E656" s="6"/>
      <c r="F656" s="6"/>
      <c r="G656" s="6"/>
      <c r="H656" s="10"/>
      <c r="I656" s="6"/>
      <c r="J656" s="6"/>
      <c r="K656" s="6"/>
      <c r="L656" s="6"/>
      <c r="M656" s="6" t="s">
        <v>27</v>
      </c>
    </row>
    <row r="657" spans="1:13" x14ac:dyDescent="0.2">
      <c r="A657" s="3"/>
      <c r="B657" s="2"/>
      <c r="C657" s="2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x14ac:dyDescent="0.2">
      <c r="A658" s="8"/>
      <c r="B658" s="2"/>
      <c r="C658" s="2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x14ac:dyDescent="0.2">
      <c r="A659" s="93"/>
      <c r="B659" s="63"/>
      <c r="C659" s="19"/>
      <c r="D659" s="20"/>
      <c r="E659" s="6"/>
      <c r="F659" s="6"/>
      <c r="G659" s="6"/>
      <c r="H659" s="6"/>
      <c r="I659" s="6"/>
      <c r="J659" s="6"/>
      <c r="K659" s="6"/>
      <c r="L659" s="6"/>
      <c r="M659" s="6"/>
    </row>
    <row r="660" spans="1:13" x14ac:dyDescent="0.2">
      <c r="A660" s="3"/>
      <c r="B660" s="2"/>
      <c r="C660" s="2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x14ac:dyDescent="0.2">
      <c r="A661" s="3"/>
      <c r="B661" s="2"/>
      <c r="C661" s="2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x14ac:dyDescent="0.2">
      <c r="A662" s="18"/>
      <c r="B662" s="2"/>
      <c r="C662" s="26"/>
      <c r="D662" s="6"/>
      <c r="E662" s="3"/>
      <c r="F662" s="6"/>
      <c r="G662" s="6"/>
      <c r="H662" s="6"/>
      <c r="I662" s="6"/>
      <c r="J662" s="6"/>
      <c r="K662" s="20"/>
      <c r="L662" s="6"/>
      <c r="M662" s="6"/>
    </row>
    <row r="663" spans="1:13" x14ac:dyDescent="0.2">
      <c r="B663" s="17"/>
      <c r="C663" s="6" t="e">
        <f>C638+F638+C649+F649+C661+C629+F629+C656</f>
        <v>#VALUE!</v>
      </c>
      <c r="D663" s="6"/>
      <c r="F663" s="11"/>
      <c r="G663" s="11"/>
      <c r="H663" s="6" t="e">
        <f>H638+J638+H649+J649+H661+H629+J629+H656+J656</f>
        <v>#VALUE!</v>
      </c>
      <c r="K663" s="6" t="e">
        <f>K638+M638+K649+M649+K661+K629+M629+K656+M656</f>
        <v>#VALUE!</v>
      </c>
    </row>
    <row r="664" spans="1:13" x14ac:dyDescent="0.2">
      <c r="A664" s="3"/>
      <c r="B664" s="17"/>
      <c r="C664" s="6"/>
      <c r="D664" s="6"/>
      <c r="F664" s="11"/>
      <c r="G664" s="11"/>
      <c r="H664" s="6"/>
      <c r="K664" s="6"/>
    </row>
    <row r="665" spans="1:13" x14ac:dyDescent="0.2">
      <c r="A665" s="3"/>
      <c r="B665" s="1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x14ac:dyDescent="0.2">
      <c r="A666" s="8"/>
      <c r="B666" s="1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5" x14ac:dyDescent="0.2">
      <c r="A667" s="64"/>
      <c r="B667" s="73"/>
      <c r="C667" s="60"/>
      <c r="D667" s="60"/>
      <c r="E667" s="60"/>
      <c r="F667" s="60"/>
      <c r="G667" s="60"/>
      <c r="H667" s="60"/>
      <c r="I667" s="60"/>
      <c r="J667" s="60"/>
      <c r="K667" s="60"/>
      <c r="L667" s="76"/>
      <c r="M667" s="76"/>
    </row>
    <row r="668" spans="1:13" x14ac:dyDescent="0.2">
      <c r="A668" s="64"/>
      <c r="B668" s="73"/>
      <c r="C668" s="60"/>
      <c r="D668" s="60"/>
      <c r="E668" s="60"/>
      <c r="F668" s="60"/>
      <c r="G668" s="60"/>
      <c r="H668" s="60"/>
      <c r="I668" s="60"/>
      <c r="J668" s="60"/>
      <c r="K668" s="60"/>
      <c r="L668" s="6"/>
      <c r="M668" s="6"/>
    </row>
    <row r="669" spans="1:13" x14ac:dyDescent="0.2">
      <c r="A669" s="110"/>
      <c r="B669" s="73"/>
      <c r="C669" s="60"/>
      <c r="D669" s="60"/>
      <c r="E669" s="60"/>
      <c r="F669" s="60"/>
      <c r="G669" s="60"/>
      <c r="H669" s="60"/>
      <c r="I669" s="60"/>
      <c r="J669" s="60"/>
      <c r="K669" s="60"/>
      <c r="L669" s="6"/>
      <c r="M669" s="6"/>
    </row>
    <row r="670" spans="1:13" x14ac:dyDescent="0.2">
      <c r="A670" s="49"/>
      <c r="B670" s="17"/>
      <c r="C670" s="6"/>
      <c r="D670" s="6"/>
      <c r="E670" s="11" t="s">
        <v>27</v>
      </c>
      <c r="F670" s="11"/>
      <c r="G670" s="11"/>
      <c r="H670" s="6"/>
      <c r="J670" s="11"/>
      <c r="K670" s="6"/>
      <c r="L670" s="6"/>
      <c r="M670" s="6"/>
    </row>
    <row r="671" spans="1:13" x14ac:dyDescent="0.2">
      <c r="A671" s="49"/>
      <c r="B671" s="1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x14ac:dyDescent="0.2">
      <c r="A672" s="90"/>
      <c r="B672" s="2"/>
      <c r="C672" s="26" t="s">
        <v>27</v>
      </c>
      <c r="D672" s="6"/>
      <c r="E672" s="6"/>
      <c r="F672" s="6"/>
      <c r="G672" s="6"/>
      <c r="H672" s="6"/>
      <c r="I672" s="6"/>
      <c r="J672" s="6"/>
      <c r="K672" s="6"/>
      <c r="L672" s="6"/>
      <c r="M672" s="3"/>
    </row>
    <row r="673" spans="1:13" x14ac:dyDescent="0.2">
      <c r="A673" s="3"/>
      <c r="B673" s="2"/>
      <c r="C673" s="25"/>
      <c r="D673" s="9"/>
      <c r="E673" s="9"/>
      <c r="F673" s="9"/>
      <c r="G673" s="9"/>
      <c r="H673" s="9"/>
      <c r="I673" s="9"/>
      <c r="J673" s="9"/>
      <c r="K673" s="9"/>
      <c r="L673" s="9"/>
      <c r="M673" s="70"/>
    </row>
    <row r="674" spans="1:13" x14ac:dyDescent="0.2">
      <c r="B674" s="2"/>
      <c r="C674" s="26"/>
      <c r="D674" s="26"/>
      <c r="E674" s="2"/>
      <c r="F674" s="26"/>
      <c r="G674" s="26"/>
      <c r="H674" s="2"/>
      <c r="I674" s="2"/>
      <c r="J674" s="2"/>
      <c r="K674" s="2"/>
      <c r="L674" s="2"/>
      <c r="M674" s="2"/>
    </row>
    <row r="675" spans="1:13" x14ac:dyDescent="0.2">
      <c r="A675" s="8"/>
      <c r="B675" s="2"/>
      <c r="C675" s="26"/>
      <c r="D675" s="6"/>
      <c r="E675" s="6"/>
      <c r="F675" s="6"/>
      <c r="G675" s="6"/>
      <c r="H675" s="26"/>
      <c r="I675" s="6"/>
      <c r="J675" s="6"/>
      <c r="K675" s="26"/>
      <c r="L675" s="6"/>
      <c r="M675" s="6"/>
    </row>
    <row r="676" spans="1:13" x14ac:dyDescent="0.2">
      <c r="A676" s="8"/>
      <c r="B676" s="17"/>
      <c r="C676" s="11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x14ac:dyDescent="0.2">
      <c r="A677" s="8"/>
      <c r="B677" s="2"/>
      <c r="C677" s="2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x14ac:dyDescent="0.2">
      <c r="A678" s="8"/>
      <c r="B678" s="2"/>
      <c r="C678" s="2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x14ac:dyDescent="0.2">
      <c r="A679" s="3"/>
      <c r="B679" s="2"/>
      <c r="C679" s="2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x14ac:dyDescent="0.2">
      <c r="A680" s="1"/>
      <c r="B680" s="130"/>
      <c r="C680" s="143"/>
      <c r="D680" s="65"/>
      <c r="E680" s="1"/>
      <c r="F680" s="65"/>
      <c r="G680" s="65"/>
      <c r="H680" s="1"/>
      <c r="I680" s="1"/>
      <c r="J680" s="1"/>
      <c r="K680" s="1"/>
      <c r="L680" s="1"/>
      <c r="M680" s="1"/>
    </row>
    <row r="681" spans="1:13" x14ac:dyDescent="0.2">
      <c r="A681" s="3"/>
      <c r="B681" s="1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x14ac:dyDescent="0.2">
      <c r="A682" s="8"/>
      <c r="B682" s="1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x14ac:dyDescent="0.2">
      <c r="A683" s="3"/>
      <c r="B683" s="1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x14ac:dyDescent="0.2">
      <c r="A684" s="8"/>
      <c r="B684" s="1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x14ac:dyDescent="0.2">
      <c r="A685" s="3"/>
      <c r="B685" s="1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x14ac:dyDescent="0.2">
      <c r="A686" s="3"/>
      <c r="B686" s="17"/>
      <c r="C686" s="11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x14ac:dyDescent="0.2">
      <c r="A687" s="15"/>
      <c r="B687" s="17"/>
      <c r="C687" s="11"/>
      <c r="D687" s="6"/>
      <c r="E687" s="11"/>
      <c r="F687" s="11"/>
      <c r="G687" s="11"/>
      <c r="I687" s="6"/>
      <c r="J687" s="6"/>
      <c r="K687" s="11"/>
      <c r="L687" s="6"/>
      <c r="M687" s="6"/>
    </row>
    <row r="688" spans="1:13" x14ac:dyDescent="0.2">
      <c r="A688" s="3"/>
      <c r="B688" s="17"/>
      <c r="C688" s="11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x14ac:dyDescent="0.2">
      <c r="A689" s="3"/>
      <c r="B689" s="1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x14ac:dyDescent="0.2">
      <c r="A690" s="8"/>
      <c r="B690" s="1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x14ac:dyDescent="0.2">
      <c r="A691" s="8"/>
      <c r="B691" s="1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x14ac:dyDescent="0.2">
      <c r="A692" s="8"/>
      <c r="B692" s="17"/>
      <c r="C692" s="6"/>
      <c r="D692" s="6"/>
      <c r="E692" s="6"/>
      <c r="F692" s="6"/>
      <c r="G692" s="6"/>
      <c r="H692" s="6" t="s">
        <v>27</v>
      </c>
      <c r="I692" s="6"/>
      <c r="J692" s="6"/>
      <c r="K692" s="6"/>
      <c r="L692" s="6"/>
      <c r="M692" s="6"/>
    </row>
    <row r="693" spans="1:13" x14ac:dyDescent="0.2">
      <c r="A693" s="8"/>
      <c r="B693" s="17"/>
      <c r="C693" s="11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x14ac:dyDescent="0.2">
      <c r="A694" s="66"/>
      <c r="B694" s="2"/>
      <c r="C694" s="26"/>
      <c r="D694" s="6"/>
      <c r="E694" s="6"/>
      <c r="F694" s="6" t="s">
        <v>27</v>
      </c>
      <c r="G694" s="6"/>
      <c r="H694" s="60" t="s">
        <v>27</v>
      </c>
      <c r="I694" s="6"/>
      <c r="J694" s="6"/>
      <c r="K694" s="6">
        <v>5000</v>
      </c>
      <c r="L694" s="6"/>
      <c r="M694" s="6"/>
    </row>
    <row r="695" spans="1:13" x14ac:dyDescent="0.2">
      <c r="A695" s="66"/>
      <c r="B695" s="2"/>
      <c r="C695" s="26"/>
      <c r="D695" s="6"/>
      <c r="E695" s="6"/>
      <c r="F695" s="6" t="s">
        <v>27</v>
      </c>
      <c r="G695" s="6"/>
      <c r="H695" s="60" t="s">
        <v>27</v>
      </c>
      <c r="I695" s="6"/>
      <c r="J695" s="6"/>
      <c r="K695" s="6"/>
      <c r="L695" s="6"/>
      <c r="M695" s="6"/>
    </row>
    <row r="696" spans="1:13" x14ac:dyDescent="0.2">
      <c r="A696" s="3"/>
      <c r="B696" s="2"/>
      <c r="C696" s="26"/>
      <c r="D696" s="6"/>
      <c r="E696" s="6"/>
      <c r="F696" s="6"/>
      <c r="G696" s="6"/>
      <c r="H696" s="60" t="s">
        <v>27</v>
      </c>
      <c r="I696" s="6"/>
      <c r="J696" s="6"/>
      <c r="K696" s="6"/>
      <c r="L696" s="6"/>
      <c r="M696" s="6"/>
    </row>
    <row r="697" spans="1:13" x14ac:dyDescent="0.2">
      <c r="A697" s="8"/>
      <c r="B697" s="2"/>
      <c r="C697" s="2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x14ac:dyDescent="0.2">
      <c r="A698" s="66"/>
      <c r="B698" s="2"/>
      <c r="C698" s="26"/>
      <c r="D698" s="6"/>
      <c r="E698" s="6"/>
      <c r="F698" s="6"/>
      <c r="G698" s="6"/>
      <c r="H698" s="60" t="s">
        <v>27</v>
      </c>
      <c r="I698" s="6"/>
      <c r="J698" s="6"/>
      <c r="K698" s="6"/>
      <c r="L698" s="6"/>
      <c r="M698" s="6"/>
    </row>
    <row r="699" spans="1:13" x14ac:dyDescent="0.2">
      <c r="A699" s="66"/>
      <c r="B699" s="2"/>
      <c r="C699" s="26"/>
      <c r="D699" s="6"/>
      <c r="E699" s="6"/>
      <c r="F699" s="6"/>
      <c r="G699" s="6"/>
      <c r="H699" s="60" t="s">
        <v>27</v>
      </c>
      <c r="I699" s="6"/>
      <c r="J699" s="6"/>
      <c r="K699" s="6"/>
      <c r="L699" s="6"/>
      <c r="M699" s="6"/>
    </row>
    <row r="700" spans="1:13" x14ac:dyDescent="0.2">
      <c r="A700" s="8"/>
      <c r="B700" s="2"/>
      <c r="C700" s="26"/>
      <c r="D700" s="6"/>
      <c r="E700" s="6"/>
      <c r="F700" s="6"/>
      <c r="G700" s="6"/>
      <c r="H700" s="11"/>
      <c r="I700" s="11"/>
      <c r="J700" s="11"/>
      <c r="K700" s="6"/>
      <c r="L700" s="6"/>
      <c r="M700" s="6"/>
    </row>
    <row r="701" spans="1:13" x14ac:dyDescent="0.2">
      <c r="A701" s="8"/>
      <c r="B701" s="2"/>
      <c r="C701" s="25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x14ac:dyDescent="0.2">
      <c r="A702" s="3"/>
      <c r="B702" s="17"/>
      <c r="C702" s="6"/>
      <c r="D702" s="6"/>
      <c r="E702" s="26"/>
      <c r="F702" s="6"/>
      <c r="G702" s="26"/>
      <c r="H702" s="6"/>
      <c r="I702" s="26"/>
      <c r="J702" s="6"/>
      <c r="K702" s="6"/>
      <c r="L702" s="26"/>
      <c r="M702" s="6"/>
    </row>
    <row r="703" spans="1:13" x14ac:dyDescent="0.2">
      <c r="A703" s="8"/>
      <c r="B703" s="17"/>
      <c r="C703" s="6"/>
      <c r="D703" s="6"/>
      <c r="E703" s="6"/>
      <c r="F703" s="6"/>
      <c r="G703" s="6"/>
      <c r="H703" s="26"/>
      <c r="I703" s="6"/>
      <c r="J703" s="6"/>
      <c r="K703" s="26"/>
      <c r="L703" s="6"/>
      <c r="M703" s="6"/>
    </row>
    <row r="704" spans="1:13" x14ac:dyDescent="0.2">
      <c r="A704" s="3"/>
      <c r="B704" s="1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x14ac:dyDescent="0.2">
      <c r="A705" s="8"/>
      <c r="B705" s="1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x14ac:dyDescent="0.2">
      <c r="A706" s="8"/>
      <c r="B706" s="2"/>
      <c r="C706" s="26"/>
      <c r="D706" s="6"/>
      <c r="E706" s="3"/>
      <c r="F706" s="6"/>
      <c r="G706" s="6"/>
      <c r="H706" s="6"/>
      <c r="I706" s="6"/>
      <c r="J706" s="6"/>
      <c r="K706" s="6"/>
      <c r="L706" s="6"/>
      <c r="M706" s="6"/>
    </row>
    <row r="707" spans="1:13" x14ac:dyDescent="0.2">
      <c r="A707" s="8"/>
      <c r="B707" s="2"/>
      <c r="C707" s="2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x14ac:dyDescent="0.2">
      <c r="A708" s="8"/>
      <c r="B708" s="2"/>
      <c r="C708" s="2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x14ac:dyDescent="0.2">
      <c r="A709" s="8"/>
      <c r="B709" s="2"/>
      <c r="C709" s="2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x14ac:dyDescent="0.2">
      <c r="A710" s="3"/>
      <c r="B710" s="2"/>
      <c r="C710" s="26" t="s">
        <v>27</v>
      </c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x14ac:dyDescent="0.2">
      <c r="A711" s="8"/>
      <c r="B711" s="2"/>
      <c r="C711" s="2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x14ac:dyDescent="0.2">
      <c r="A712" s="3"/>
      <c r="B712" s="2"/>
      <c r="C712" s="2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x14ac:dyDescent="0.2">
      <c r="A713" s="3"/>
      <c r="B713" s="2"/>
      <c r="C713" s="2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x14ac:dyDescent="0.2">
      <c r="A714" s="5"/>
      <c r="B714" s="2"/>
      <c r="C714" s="26"/>
      <c r="D714" s="6"/>
      <c r="F714" s="11"/>
      <c r="G714" s="11"/>
      <c r="H714" s="3" t="s">
        <v>27</v>
      </c>
      <c r="I714" s="3"/>
      <c r="J714" s="3"/>
      <c r="K714" s="3"/>
      <c r="L714" s="3"/>
      <c r="M714" s="3"/>
    </row>
    <row r="715" spans="1:13" x14ac:dyDescent="0.2">
      <c r="A715" s="8"/>
      <c r="B715" s="2"/>
      <c r="C715" s="2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x14ac:dyDescent="0.2">
      <c r="A716" s="8"/>
      <c r="B716" s="2"/>
      <c r="C716" s="26"/>
      <c r="D716" s="6"/>
      <c r="E716" s="6"/>
      <c r="F716" s="6"/>
      <c r="G716" s="6"/>
      <c r="H716" s="6"/>
      <c r="I716" s="6"/>
      <c r="J716" s="6"/>
      <c r="K716" s="6" t="s">
        <v>27</v>
      </c>
      <c r="L716" s="6"/>
      <c r="M716" s="6"/>
    </row>
    <row r="717" spans="1:13" x14ac:dyDescent="0.2">
      <c r="A717" s="8"/>
      <c r="B717" s="2"/>
      <c r="C717" s="2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x14ac:dyDescent="0.2">
      <c r="A718" s="8"/>
      <c r="B718" s="2"/>
      <c r="C718" s="28"/>
      <c r="D718" s="10"/>
      <c r="E718" s="6"/>
      <c r="F718" s="6"/>
      <c r="G718" s="6"/>
      <c r="H718" s="6"/>
      <c r="I718" s="6"/>
      <c r="J718" s="6"/>
      <c r="K718" s="6"/>
      <c r="L718" s="6"/>
      <c r="M718" s="6"/>
    </row>
    <row r="719" spans="1:13" x14ac:dyDescent="0.2">
      <c r="A719" s="8"/>
      <c r="B719" s="2"/>
      <c r="C719" s="45"/>
      <c r="D719" s="114"/>
      <c r="E719" s="9"/>
      <c r="F719" s="9"/>
      <c r="G719" s="9"/>
      <c r="H719" s="9"/>
      <c r="I719" s="9"/>
      <c r="J719" s="9"/>
      <c r="K719" s="9"/>
      <c r="L719" s="9"/>
      <c r="M719" s="9"/>
    </row>
    <row r="720" spans="1:13" x14ac:dyDescent="0.2">
      <c r="A720" s="8"/>
      <c r="B720" s="2"/>
      <c r="C720" s="28"/>
      <c r="D720" s="28"/>
      <c r="E720" s="26"/>
      <c r="F720" s="26"/>
      <c r="G720" s="26"/>
      <c r="H720" s="26"/>
      <c r="I720" s="26"/>
      <c r="J720" s="26"/>
      <c r="K720" s="26"/>
      <c r="L720" s="26"/>
      <c r="M720" s="26"/>
    </row>
    <row r="721" spans="1:13" x14ac:dyDescent="0.2">
      <c r="A721" s="55"/>
      <c r="B721" s="2"/>
      <c r="C721" s="28"/>
      <c r="D721" s="10"/>
      <c r="E721" s="6"/>
      <c r="F721" s="6"/>
      <c r="G721" s="6"/>
      <c r="H721" s="6"/>
      <c r="I721" s="6"/>
      <c r="J721" s="6"/>
      <c r="K721" s="6"/>
      <c r="L721" s="6"/>
      <c r="M721" s="6"/>
    </row>
    <row r="722" spans="1:13" x14ac:dyDescent="0.2">
      <c r="A722" s="15"/>
      <c r="B722" s="32"/>
      <c r="C722" s="10"/>
      <c r="D722" s="10"/>
      <c r="E722" s="30"/>
      <c r="F722" s="6"/>
      <c r="G722" s="6"/>
      <c r="H722" s="6"/>
      <c r="I722" s="6"/>
      <c r="J722" s="6"/>
      <c r="K722" s="6"/>
      <c r="L722" s="6"/>
      <c r="M722" s="6"/>
    </row>
    <row r="723" spans="1:13" x14ac:dyDescent="0.2">
      <c r="A723" s="8"/>
      <c r="B723" s="17"/>
      <c r="C723" s="142"/>
      <c r="D723" s="10"/>
      <c r="E723" s="6"/>
      <c r="F723" s="6"/>
      <c r="G723" s="6"/>
      <c r="H723" s="6"/>
      <c r="I723" s="6"/>
      <c r="J723" s="6"/>
      <c r="K723" s="6"/>
      <c r="L723" s="6"/>
      <c r="M723" s="6"/>
    </row>
    <row r="724" spans="1:13" x14ac:dyDescent="0.2">
      <c r="A724" s="8"/>
      <c r="B724" s="17"/>
      <c r="C724" s="10"/>
      <c r="D724" s="10"/>
      <c r="E724" s="6"/>
      <c r="F724" s="6"/>
      <c r="G724" s="6"/>
      <c r="H724" s="6"/>
      <c r="I724" s="6"/>
      <c r="J724" s="6"/>
      <c r="K724" s="6"/>
      <c r="L724" s="6"/>
      <c r="M724" s="6"/>
    </row>
    <row r="725" spans="1:13" x14ac:dyDescent="0.2">
      <c r="A725" s="8"/>
      <c r="B725" s="1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x14ac:dyDescent="0.2">
      <c r="A726" s="3"/>
      <c r="B726" s="2"/>
      <c r="C726" s="25">
        <f>C725+C717+F725+F717+F711+C698+C704+F704+F698+F691+C691+C682+F682+F674+C674+C667+F667+F659+C659+C649+F649+F639+C639+C627+F627+F620+C620+C613+F613+C599+F599+F583+C583+C575+F575+F568+C568+C561+F561+F542+C542+C533+F533++F519+C519+C483+F483+F464+C464+C426+F426+F421+C421+C365+F365+C711+C469</f>
        <v>1108150</v>
      </c>
      <c r="D726" s="9"/>
      <c r="E726" s="9"/>
      <c r="F726" s="9"/>
      <c r="G726" s="9"/>
      <c r="H726" s="9" t="e">
        <f>H365+J365+H421+J421+H426+J426+H464+J464+H469+J469+H483+J483+H519+J519+H533+J533+H542+J542+H561+J561+H568+J568+H575+J575+H583+J583+H599+J599+H613+J613+H620+J620+H627+J627+H639+J639+H649+J649+H659+J659+H667+J667+H674+J674+H682+J682+H691+J691+H698+J698+H704+J704+H717+J717+H725+J725+H711+J711</f>
        <v>#VALUE!</v>
      </c>
      <c r="I726" s="9"/>
      <c r="J726" s="9"/>
      <c r="K726" s="9">
        <f>K365+M365+K421+M421+K426+M426+K464+M464+K469+M469+K483+M483+K519+M519+K533+M533+K542+M542+K561+M561+K568+M568+K575+M575+K583+M583+K599+M599+K613+M613+K620+M620+K627+M627+K639+M639+K649+M649+K659+M659+K667+M667+K674+M674+K682+M682+K691+M691+K698+M698+K704+M704+K717+M717+K725+M725+K711+M711</f>
        <v>1170000</v>
      </c>
      <c r="L726" s="9"/>
      <c r="M726" s="9"/>
    </row>
    <row r="727" spans="1:13" x14ac:dyDescent="0.2">
      <c r="A727" s="3"/>
      <c r="B727" s="2"/>
      <c r="C727" s="26"/>
      <c r="D727" s="11"/>
      <c r="F727" s="11"/>
      <c r="G727" s="11"/>
      <c r="H727" s="6" t="s">
        <v>27</v>
      </c>
    </row>
    <row r="728" spans="1:13" x14ac:dyDescent="0.2">
      <c r="A728" s="3"/>
      <c r="B728" s="2"/>
      <c r="C728" s="26"/>
      <c r="D728" s="11"/>
      <c r="F728" s="11"/>
      <c r="G728" s="11"/>
      <c r="H728" s="6"/>
      <c r="K728" s="3"/>
    </row>
    <row r="729" spans="1:13" x14ac:dyDescent="0.2">
      <c r="A729" s="3"/>
      <c r="B729" s="17"/>
      <c r="C729" s="6"/>
      <c r="D729" s="6"/>
      <c r="E729" s="3"/>
      <c r="F729" s="6"/>
      <c r="G729" s="6"/>
      <c r="H729" s="3"/>
      <c r="I729" s="3"/>
      <c r="J729" s="3"/>
      <c r="K729" s="3"/>
      <c r="L729" s="3"/>
      <c r="M729" s="3"/>
    </row>
    <row r="730" spans="1:13" x14ac:dyDescent="0.2">
      <c r="A730" s="8"/>
      <c r="B730" s="2"/>
      <c r="C730" s="26">
        <f>SUM(C729+F729)</f>
        <v>0</v>
      </c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">
      <c r="A731" s="3"/>
      <c r="B731" s="2"/>
      <c r="C731" s="26"/>
      <c r="D731" s="11"/>
      <c r="F731" s="11"/>
      <c r="G731" s="11"/>
    </row>
    <row r="732" spans="1:13" x14ac:dyDescent="0.2">
      <c r="A732" s="3"/>
      <c r="B732" s="2"/>
      <c r="C732" s="107"/>
      <c r="D732" s="26"/>
      <c r="E732" s="26"/>
      <c r="F732" s="6"/>
      <c r="G732" s="6"/>
      <c r="H732" s="6"/>
      <c r="I732" s="26"/>
      <c r="J732" s="6"/>
      <c r="K732" s="6"/>
      <c r="L732" s="6"/>
      <c r="M732" s="6"/>
    </row>
    <row r="733" spans="1:13" x14ac:dyDescent="0.2">
      <c r="A733" s="8"/>
      <c r="B733" s="2"/>
      <c r="C733" s="26">
        <f>C732+F732+G732+D732</f>
        <v>0</v>
      </c>
      <c r="D733" s="6"/>
      <c r="E733" s="6"/>
      <c r="F733" s="6"/>
      <c r="G733" s="6"/>
      <c r="H733" s="6">
        <f>H732+J732</f>
        <v>0</v>
      </c>
      <c r="I733" s="6"/>
      <c r="J733" s="6"/>
      <c r="K733" s="6">
        <f>K732+M732</f>
        <v>0</v>
      </c>
      <c r="L733" s="6"/>
      <c r="M733" s="6"/>
    </row>
    <row r="734" spans="1:13" x14ac:dyDescent="0.2">
      <c r="A734" s="8"/>
      <c r="B734" s="2"/>
      <c r="C734" s="2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">
      <c r="A735" s="18"/>
      <c r="B735" s="2"/>
      <c r="C735" s="19"/>
      <c r="D735" s="20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">
      <c r="A736" s="3"/>
      <c r="B736" s="2"/>
      <c r="C736" s="26">
        <f>C735+F735+G735+D735</f>
        <v>0</v>
      </c>
      <c r="D736" s="6"/>
      <c r="E736" s="6"/>
      <c r="F736" s="6"/>
      <c r="G736" s="6"/>
      <c r="H736" s="6">
        <f>H735+J735</f>
        <v>0</v>
      </c>
      <c r="I736" s="6"/>
      <c r="J736" s="6"/>
      <c r="K736" s="6">
        <f>K735+M735</f>
        <v>0</v>
      </c>
      <c r="L736" s="6"/>
      <c r="M736" s="6"/>
    </row>
    <row r="737" spans="1:13" x14ac:dyDescent="0.2">
      <c r="B737" s="2"/>
      <c r="C737" s="26"/>
      <c r="D737" s="11"/>
      <c r="F737" s="11"/>
      <c r="G737" s="11"/>
    </row>
    <row r="738" spans="1:13" x14ac:dyDescent="0.2">
      <c r="A738" s="3"/>
      <c r="B738" s="2"/>
      <c r="C738" s="2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">
      <c r="A739" s="8"/>
      <c r="B739" s="2"/>
      <c r="C739" s="26">
        <f>C738+F738+G738</f>
        <v>0</v>
      </c>
      <c r="D739" s="6"/>
      <c r="E739" s="6"/>
      <c r="F739" s="6"/>
      <c r="G739" s="6"/>
      <c r="H739" s="6">
        <f>H738+J738</f>
        <v>0</v>
      </c>
      <c r="I739" s="6"/>
      <c r="J739" s="6"/>
      <c r="K739" s="6">
        <f>K738+M738</f>
        <v>0</v>
      </c>
      <c r="L739" s="6"/>
      <c r="M739" s="6"/>
    </row>
    <row r="740" spans="1:13" x14ac:dyDescent="0.2">
      <c r="A740" s="8"/>
      <c r="B740" s="2"/>
      <c r="C740" s="2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">
      <c r="A741" s="3"/>
      <c r="B741" s="2"/>
      <c r="C741" s="25">
        <f>C740+F740+G740</f>
        <v>0</v>
      </c>
      <c r="D741" s="9"/>
      <c r="E741" s="9"/>
      <c r="F741" s="9"/>
      <c r="G741" s="9"/>
      <c r="H741" s="9">
        <f>H740+J740</f>
        <v>0</v>
      </c>
      <c r="I741" s="9"/>
      <c r="J741" s="9"/>
      <c r="K741" s="9">
        <f>K740+M740</f>
        <v>0</v>
      </c>
      <c r="L741" s="9"/>
      <c r="M741" s="9"/>
    </row>
    <row r="742" spans="1:13" x14ac:dyDescent="0.2">
      <c r="A742" s="3"/>
      <c r="B742" s="2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spans="1:13" x14ac:dyDescent="0.2">
      <c r="A743" s="3"/>
      <c r="B743" s="2"/>
      <c r="C743" s="2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">
      <c r="A744" s="3"/>
      <c r="B744" s="2"/>
      <c r="C744" s="2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">
      <c r="A745" s="3"/>
      <c r="B745" s="2"/>
      <c r="C745" s="26"/>
      <c r="D745" s="11"/>
      <c r="E745" s="6"/>
      <c r="F745" s="6"/>
      <c r="G745" s="6"/>
      <c r="H745" s="11"/>
      <c r="I745" s="6"/>
      <c r="J745" s="6"/>
      <c r="K745" s="11"/>
      <c r="L745" s="6"/>
      <c r="M745" s="6"/>
    </row>
    <row r="746" spans="1:13" x14ac:dyDescent="0.2">
      <c r="A746" s="8"/>
      <c r="B746" s="2"/>
      <c r="C746" s="26">
        <f>C745+F745+G745</f>
        <v>0</v>
      </c>
      <c r="D746" s="6"/>
      <c r="E746" s="6"/>
      <c r="F746" s="6"/>
      <c r="G746" s="6"/>
      <c r="H746" s="6">
        <f>H745+J745</f>
        <v>0</v>
      </c>
      <c r="I746" s="6"/>
      <c r="J746" s="6"/>
      <c r="K746" s="6">
        <f>K745+M745</f>
        <v>0</v>
      </c>
      <c r="L746" s="6"/>
      <c r="M746" s="6"/>
    </row>
    <row r="747" spans="1:13" x14ac:dyDescent="0.2">
      <c r="A747" s="8"/>
      <c r="B747" s="17"/>
      <c r="C747" s="2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">
      <c r="A748" s="15"/>
      <c r="B748" s="29"/>
      <c r="C748" s="33"/>
      <c r="D748" s="30"/>
      <c r="E748" s="30"/>
      <c r="F748" s="30"/>
      <c r="G748" s="30"/>
      <c r="H748" s="30"/>
      <c r="I748" s="30"/>
      <c r="J748" s="30"/>
      <c r="K748" s="30"/>
      <c r="L748" s="30"/>
      <c r="M748" s="30"/>
    </row>
    <row r="749" spans="1:13" x14ac:dyDescent="0.2">
      <c r="A749" s="15"/>
      <c r="B749" s="29"/>
      <c r="C749" s="33">
        <f>C748+F748+G748</f>
        <v>0</v>
      </c>
      <c r="D749" s="30"/>
      <c r="E749" s="30"/>
      <c r="F749" s="30"/>
      <c r="G749" s="30"/>
      <c r="H749" s="30">
        <f>H748+J748</f>
        <v>0</v>
      </c>
      <c r="I749" s="30"/>
      <c r="J749" s="30"/>
      <c r="K749" s="30">
        <f>K748+M748</f>
        <v>0</v>
      </c>
      <c r="L749" s="30"/>
      <c r="M749" s="30"/>
    </row>
    <row r="750" spans="1:13" x14ac:dyDescent="0.2">
      <c r="B750" s="2"/>
      <c r="C750" s="25"/>
      <c r="D750" s="9"/>
      <c r="E750" s="40"/>
      <c r="F750" s="9"/>
      <c r="G750" s="9"/>
      <c r="H750" s="40"/>
      <c r="I750" s="40"/>
      <c r="J750" s="40"/>
      <c r="K750" s="40"/>
      <c r="L750" s="40"/>
      <c r="M750" s="40"/>
    </row>
    <row r="751" spans="1:13" x14ac:dyDescent="0.2">
      <c r="A751" s="8"/>
      <c r="B751" s="2"/>
      <c r="C751" s="26"/>
      <c r="D751" s="6"/>
      <c r="E751" s="6"/>
      <c r="F751" s="26"/>
      <c r="G751" s="6"/>
      <c r="H751" s="26" t="s">
        <v>27</v>
      </c>
      <c r="I751" s="6"/>
      <c r="J751" s="26"/>
      <c r="K751" s="26"/>
      <c r="L751" s="6"/>
      <c r="M751" s="26"/>
    </row>
    <row r="752" spans="1:13" x14ac:dyDescent="0.2">
      <c r="A752" s="8"/>
      <c r="B752" s="17"/>
      <c r="C752" s="6">
        <f>C751+F751+G751</f>
        <v>0</v>
      </c>
      <c r="D752" s="6"/>
      <c r="E752" s="6"/>
      <c r="F752" s="6"/>
      <c r="G752" s="6"/>
      <c r="H752" s="6" t="e">
        <f>H751+J751</f>
        <v>#VALUE!</v>
      </c>
      <c r="I752" s="6"/>
      <c r="J752" s="6"/>
      <c r="K752" s="6">
        <f>K751+M751</f>
        <v>0</v>
      </c>
      <c r="L752" s="6"/>
      <c r="M752" s="6"/>
    </row>
    <row r="753" spans="1:13" x14ac:dyDescent="0.2">
      <c r="A753" s="8"/>
      <c r="B753" s="2"/>
      <c r="C753" s="2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x14ac:dyDescent="0.2">
      <c r="A754" s="8"/>
      <c r="B754" s="2"/>
      <c r="C754" s="26" t="s">
        <v>27</v>
      </c>
      <c r="D754" s="6"/>
      <c r="E754" s="60" t="s">
        <v>27</v>
      </c>
      <c r="F754" s="6"/>
      <c r="G754" s="6"/>
      <c r="H754" s="37"/>
      <c r="I754" s="6"/>
      <c r="J754" s="6"/>
      <c r="K754" s="6"/>
      <c r="L754" s="6"/>
      <c r="M754" s="6"/>
    </row>
    <row r="755" spans="1:13" x14ac:dyDescent="0.2">
      <c r="A755" s="8"/>
      <c r="B755" s="2"/>
      <c r="C755" s="26"/>
      <c r="D755" s="6"/>
      <c r="E755" s="6"/>
      <c r="F755" s="6"/>
      <c r="G755" s="6"/>
      <c r="H755" s="37"/>
      <c r="I755" s="6"/>
      <c r="J755" s="6"/>
      <c r="K755" s="6"/>
      <c r="L755" s="6"/>
      <c r="M755" s="6"/>
    </row>
    <row r="756" spans="1:13" x14ac:dyDescent="0.2">
      <c r="A756" s="8"/>
      <c r="B756" s="17"/>
      <c r="C756" s="11" t="e">
        <f>SUM(C754+F754+G754+D754)</f>
        <v>#VALUE!</v>
      </c>
      <c r="D756" s="6"/>
      <c r="E756" s="6"/>
      <c r="F756" s="6"/>
      <c r="G756" s="6"/>
      <c r="H756" s="37">
        <f>SUM(H754+J754)</f>
        <v>0</v>
      </c>
      <c r="I756" s="6"/>
      <c r="J756" s="6"/>
      <c r="K756" s="6">
        <f>SUM(K754+M754)</f>
        <v>0</v>
      </c>
      <c r="L756" s="6"/>
      <c r="M756" s="6"/>
    </row>
    <row r="757" spans="1:13" x14ac:dyDescent="0.2">
      <c r="A757" s="3"/>
      <c r="B757" s="17"/>
      <c r="C757" s="11"/>
      <c r="D757" s="11"/>
      <c r="F757" s="11"/>
      <c r="G757" s="11"/>
    </row>
    <row r="758" spans="1:13" x14ac:dyDescent="0.2">
      <c r="A758" s="8"/>
      <c r="B758" s="17"/>
      <c r="C758" s="11" t="s">
        <v>27</v>
      </c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x14ac:dyDescent="0.2">
      <c r="A759" s="8"/>
      <c r="B759" s="17"/>
      <c r="C759" s="11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x14ac:dyDescent="0.2">
      <c r="A760" s="8"/>
      <c r="B760" s="17"/>
      <c r="C760" s="11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x14ac:dyDescent="0.2">
      <c r="A761" s="3"/>
      <c r="B761" s="2"/>
      <c r="C761" s="2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x14ac:dyDescent="0.2">
      <c r="A762" s="8"/>
      <c r="B762" s="2"/>
      <c r="C762" s="25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x14ac:dyDescent="0.2">
      <c r="A763" s="8"/>
      <c r="B763" s="2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spans="1:13" x14ac:dyDescent="0.2">
      <c r="A764" s="8"/>
      <c r="B764" s="2"/>
      <c r="C764" s="26"/>
      <c r="D764" s="6"/>
      <c r="E764" s="6"/>
      <c r="F764" s="6"/>
      <c r="G764" s="6"/>
      <c r="H764" s="26"/>
      <c r="I764" s="6"/>
      <c r="J764" s="6"/>
      <c r="K764" s="26"/>
      <c r="L764" s="6"/>
      <c r="M764" s="6"/>
    </row>
    <row r="765" spans="1:13" x14ac:dyDescent="0.2">
      <c r="A765" s="8"/>
      <c r="B765" s="2"/>
      <c r="C765" s="26" t="s">
        <v>27</v>
      </c>
      <c r="D765" s="6"/>
      <c r="E765" s="6"/>
      <c r="F765" s="6"/>
      <c r="G765" s="6"/>
      <c r="H765" s="26"/>
      <c r="I765" s="6"/>
      <c r="J765" s="6"/>
      <c r="K765" s="26"/>
      <c r="L765" s="6"/>
      <c r="M765" s="6"/>
    </row>
    <row r="766" spans="1:13" ht="13.5" thickBot="1" x14ac:dyDescent="0.25">
      <c r="A766" s="8"/>
      <c r="B766" s="2"/>
      <c r="C766" s="35" t="e">
        <f>C729+F729+C744+F744+C753+F753+C765+F765</f>
        <v>#VALUE!</v>
      </c>
      <c r="D766" s="35"/>
      <c r="E766" s="35"/>
      <c r="F766" s="35"/>
      <c r="G766" s="35"/>
      <c r="H766" s="35">
        <f>H729+J729+H744+J744+H753+J753+H765+J765</f>
        <v>0</v>
      </c>
      <c r="I766" s="35"/>
      <c r="J766" s="35"/>
      <c r="K766" s="35">
        <f>K729+M729+K744+M744+K753+M753+K765+M765</f>
        <v>0</v>
      </c>
      <c r="L766" s="35"/>
      <c r="M766" s="35"/>
    </row>
    <row r="767" spans="1:13" ht="13.5" thickTop="1" x14ac:dyDescent="0.2">
      <c r="A767" s="8"/>
      <c r="B767" s="2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</sheetData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6"/>
  <sheetViews>
    <sheetView topLeftCell="B747" zoomScale="70" zoomScaleNormal="70" workbookViewId="0">
      <selection activeCell="C774" sqref="C774"/>
    </sheetView>
  </sheetViews>
  <sheetFormatPr defaultRowHeight="12.75" x14ac:dyDescent="0.2"/>
  <cols>
    <col min="1" max="1" width="14.7109375" style="106" customWidth="1"/>
    <col min="2" max="2" width="34.5703125" customWidth="1"/>
    <col min="3" max="3" width="17.42578125" style="17" customWidth="1"/>
    <col min="4" max="4" width="20.42578125" style="11" customWidth="1"/>
    <col min="5" max="5" width="16.7109375" style="11" customWidth="1"/>
    <col min="6" max="6" width="18.28515625" customWidth="1"/>
    <col min="7" max="7" width="19.28515625" style="11" customWidth="1"/>
    <col min="8" max="8" width="15.5703125" style="11" customWidth="1"/>
    <col min="9" max="9" width="19.140625" bestFit="1" customWidth="1"/>
    <col min="10" max="10" width="17.85546875" customWidth="1"/>
    <col min="11" max="11" width="19.5703125" customWidth="1"/>
    <col min="12" max="12" width="18.85546875" customWidth="1"/>
    <col min="13" max="13" width="16.42578125" customWidth="1"/>
    <col min="14" max="14" width="15" customWidth="1"/>
    <col min="15" max="15" width="20.42578125" style="254" customWidth="1"/>
    <col min="16" max="16" width="22.42578125" style="17" customWidth="1"/>
    <col min="17" max="17" width="26" customWidth="1"/>
  </cols>
  <sheetData>
    <row r="1" spans="1:17" ht="15" x14ac:dyDescent="0.2">
      <c r="A1" s="261"/>
      <c r="D1" s="259" t="s">
        <v>1328</v>
      </c>
      <c r="E1" s="259" t="s">
        <v>1328</v>
      </c>
      <c r="F1" s="259" t="s">
        <v>1328</v>
      </c>
      <c r="G1" s="259" t="s">
        <v>1328</v>
      </c>
      <c r="H1" s="259" t="s">
        <v>1328</v>
      </c>
      <c r="I1" s="260" t="s">
        <v>1329</v>
      </c>
      <c r="J1" s="260" t="s">
        <v>1329</v>
      </c>
      <c r="K1" s="260" t="s">
        <v>1329</v>
      </c>
      <c r="L1" s="260" t="s">
        <v>1330</v>
      </c>
      <c r="M1" s="260" t="s">
        <v>1330</v>
      </c>
      <c r="N1" s="260" t="s">
        <v>1330</v>
      </c>
      <c r="O1" s="250"/>
      <c r="P1" s="172"/>
      <c r="Q1" s="168"/>
    </row>
    <row r="2" spans="1:17" ht="15.75" x14ac:dyDescent="0.25">
      <c r="A2" s="176"/>
      <c r="B2" s="177"/>
      <c r="C2" s="178"/>
      <c r="D2" s="179"/>
      <c r="E2" s="76"/>
      <c r="F2" s="76"/>
      <c r="G2" s="76"/>
      <c r="H2" s="76"/>
      <c r="I2" s="76"/>
      <c r="J2" s="76"/>
      <c r="K2" s="76"/>
      <c r="L2" s="76"/>
      <c r="M2" s="76"/>
      <c r="N2" s="76"/>
      <c r="O2" s="250"/>
      <c r="P2" s="172"/>
      <c r="Q2" s="168"/>
    </row>
    <row r="3" spans="1:17" ht="15" x14ac:dyDescent="0.2">
      <c r="A3" s="169"/>
      <c r="B3" s="192"/>
      <c r="C3" s="172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50"/>
      <c r="P3" s="172"/>
      <c r="Q3" s="168"/>
    </row>
    <row r="4" spans="1:17" ht="15.75" x14ac:dyDescent="0.25">
      <c r="A4" s="210"/>
      <c r="B4" s="177"/>
      <c r="C4" s="172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250"/>
      <c r="P4" s="172"/>
      <c r="Q4" s="168"/>
    </row>
    <row r="5" spans="1:17" ht="15" x14ac:dyDescent="0.2">
      <c r="A5" s="180"/>
      <c r="B5" s="215"/>
      <c r="C5" s="172"/>
      <c r="D5" s="185"/>
      <c r="E5" s="185"/>
      <c r="F5" s="199"/>
      <c r="G5" s="185"/>
      <c r="H5" s="185"/>
      <c r="I5" s="185"/>
      <c r="J5" s="185"/>
      <c r="K5" s="185"/>
      <c r="L5" s="185"/>
      <c r="M5" s="185"/>
      <c r="N5" s="185"/>
      <c r="O5" s="250"/>
      <c r="P5" s="172"/>
      <c r="Q5" s="168"/>
    </row>
    <row r="6" spans="1:17" ht="15" x14ac:dyDescent="0.2">
      <c r="A6" s="193"/>
      <c r="B6" s="215"/>
      <c r="C6" s="172"/>
      <c r="D6" s="76"/>
      <c r="E6" s="187"/>
      <c r="F6" s="189"/>
      <c r="G6" s="187"/>
      <c r="H6" s="187"/>
      <c r="I6" s="187"/>
      <c r="J6" s="187"/>
      <c r="K6" s="187"/>
      <c r="L6" s="187"/>
      <c r="M6" s="187"/>
      <c r="N6" s="187"/>
      <c r="O6" s="250"/>
      <c r="P6" s="178"/>
      <c r="Q6" s="188"/>
    </row>
    <row r="7" spans="1:17" ht="15" x14ac:dyDescent="0.2">
      <c r="A7" s="169"/>
      <c r="B7" s="186"/>
      <c r="C7" s="172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250"/>
      <c r="P7" s="172"/>
      <c r="Q7" s="168"/>
    </row>
    <row r="8" spans="1:17" ht="15" x14ac:dyDescent="0.2">
      <c r="A8" s="202">
        <v>55.17</v>
      </c>
      <c r="B8" s="181" t="s">
        <v>1203</v>
      </c>
      <c r="C8" s="172" t="s">
        <v>695</v>
      </c>
      <c r="D8" s="76"/>
      <c r="E8" s="76"/>
      <c r="F8" s="76"/>
      <c r="G8" s="183"/>
      <c r="H8" s="183"/>
      <c r="I8" s="76"/>
      <c r="J8" s="168" t="s">
        <v>253</v>
      </c>
      <c r="K8" s="182">
        <v>20000000</v>
      </c>
      <c r="L8" s="76"/>
      <c r="M8" s="76"/>
      <c r="N8" s="76"/>
      <c r="O8" s="250"/>
      <c r="P8" s="172"/>
      <c r="Q8" s="168"/>
    </row>
    <row r="9" spans="1:17" ht="15" x14ac:dyDescent="0.2">
      <c r="A9" s="202">
        <v>55.15</v>
      </c>
      <c r="B9" s="181" t="s">
        <v>1199</v>
      </c>
      <c r="C9" s="172" t="s">
        <v>957</v>
      </c>
      <c r="D9" s="76">
        <v>50000</v>
      </c>
      <c r="E9" s="76"/>
      <c r="F9" s="76"/>
      <c r="G9" s="183"/>
      <c r="H9" s="183"/>
      <c r="I9" s="76"/>
      <c r="J9" s="168"/>
      <c r="K9" s="182"/>
      <c r="L9" s="76"/>
      <c r="M9" s="76"/>
      <c r="N9" s="76"/>
      <c r="O9" s="250"/>
      <c r="P9" s="172"/>
      <c r="Q9" s="168"/>
    </row>
    <row r="10" spans="1:17" ht="15" x14ac:dyDescent="0.2">
      <c r="A10" s="212">
        <v>55.16</v>
      </c>
      <c r="B10" s="181" t="s">
        <v>1202</v>
      </c>
      <c r="C10" s="172" t="s">
        <v>957</v>
      </c>
      <c r="D10" s="76"/>
      <c r="E10" s="76"/>
      <c r="F10" s="76"/>
      <c r="G10" s="183"/>
      <c r="H10" s="183"/>
      <c r="I10" s="76">
        <v>50000</v>
      </c>
      <c r="J10" s="168"/>
      <c r="K10" s="182"/>
      <c r="L10" s="76"/>
      <c r="M10" s="76"/>
      <c r="N10" s="76"/>
      <c r="O10" s="250"/>
      <c r="P10" s="172"/>
      <c r="Q10" s="168"/>
    </row>
    <row r="11" spans="1:17" ht="15" x14ac:dyDescent="0.2">
      <c r="A11" s="212"/>
      <c r="B11" s="181"/>
      <c r="C11" s="172"/>
      <c r="D11" s="76"/>
      <c r="E11" s="76"/>
      <c r="F11" s="76"/>
      <c r="G11" s="183"/>
      <c r="H11" s="183"/>
      <c r="I11" s="76"/>
      <c r="J11" s="168"/>
      <c r="K11" s="182"/>
      <c r="L11" s="76"/>
      <c r="M11" s="76"/>
      <c r="N11" s="76"/>
      <c r="O11" s="250"/>
      <c r="P11" s="172"/>
      <c r="Q11" s="168"/>
    </row>
    <row r="12" spans="1:17" ht="15" x14ac:dyDescent="0.2">
      <c r="A12" s="212"/>
      <c r="B12" s="181"/>
      <c r="C12" s="172"/>
      <c r="D12" s="76"/>
      <c r="E12" s="76"/>
      <c r="F12" s="76"/>
      <c r="G12" s="183"/>
      <c r="H12" s="183"/>
      <c r="I12" s="76"/>
      <c r="J12" s="168"/>
      <c r="K12" s="182"/>
      <c r="L12" s="76"/>
      <c r="M12" s="76"/>
      <c r="N12" s="76"/>
      <c r="O12" s="250"/>
      <c r="P12" s="172"/>
      <c r="Q12" s="168"/>
    </row>
    <row r="13" spans="1:17" ht="15" x14ac:dyDescent="0.2">
      <c r="A13" s="194" t="s">
        <v>1011</v>
      </c>
      <c r="B13" s="186" t="s">
        <v>803</v>
      </c>
      <c r="C13" s="172" t="s">
        <v>1187</v>
      </c>
      <c r="D13" s="205">
        <v>300000</v>
      </c>
      <c r="E13" s="205"/>
      <c r="F13" s="76"/>
      <c r="G13" s="76"/>
      <c r="H13" s="76"/>
      <c r="I13" s="76"/>
      <c r="J13" s="76"/>
      <c r="K13" s="76"/>
      <c r="L13" s="76"/>
      <c r="M13" s="76"/>
      <c r="N13" s="76"/>
      <c r="O13" s="250"/>
      <c r="P13" s="172"/>
      <c r="Q13" s="168"/>
    </row>
    <row r="14" spans="1:17" ht="15" x14ac:dyDescent="0.2">
      <c r="A14" s="194" t="s">
        <v>1012</v>
      </c>
      <c r="B14" s="186" t="s">
        <v>804</v>
      </c>
      <c r="C14" s="172" t="s">
        <v>1187</v>
      </c>
      <c r="D14" s="205"/>
      <c r="E14" s="205"/>
      <c r="F14" s="76"/>
      <c r="G14" s="76"/>
      <c r="H14" s="76"/>
      <c r="I14" s="76"/>
      <c r="J14" s="76"/>
      <c r="K14" s="76"/>
      <c r="L14" s="76">
        <v>200000</v>
      </c>
      <c r="M14" s="76"/>
      <c r="N14" s="76"/>
      <c r="O14" s="250"/>
      <c r="P14" s="172"/>
      <c r="Q14" s="168"/>
    </row>
    <row r="15" spans="1:17" ht="15" x14ac:dyDescent="0.2">
      <c r="A15" s="194" t="s">
        <v>1013</v>
      </c>
      <c r="B15" s="186" t="s">
        <v>805</v>
      </c>
      <c r="C15" s="172" t="s">
        <v>1187</v>
      </c>
      <c r="D15" s="205">
        <v>200000</v>
      </c>
      <c r="E15" s="205"/>
      <c r="F15" s="76"/>
      <c r="G15" s="76"/>
      <c r="H15" s="76"/>
      <c r="I15" s="76"/>
      <c r="J15" s="76"/>
      <c r="K15" s="76"/>
      <c r="L15" s="76"/>
      <c r="M15" s="76"/>
      <c r="N15" s="76"/>
      <c r="O15" s="250"/>
      <c r="P15" s="172"/>
      <c r="Q15" s="168"/>
    </row>
    <row r="16" spans="1:17" ht="15" x14ac:dyDescent="0.2">
      <c r="A16" s="194" t="s">
        <v>1014</v>
      </c>
      <c r="B16" s="186" t="s">
        <v>806</v>
      </c>
      <c r="C16" s="172" t="s">
        <v>1187</v>
      </c>
      <c r="D16" s="205">
        <v>100000</v>
      </c>
      <c r="E16" s="205"/>
      <c r="F16" s="76"/>
      <c r="G16" s="76"/>
      <c r="H16" s="76"/>
      <c r="I16" s="76"/>
      <c r="J16" s="76"/>
      <c r="K16" s="76"/>
      <c r="L16" s="76"/>
      <c r="M16" s="76"/>
      <c r="N16" s="76"/>
      <c r="O16" s="250"/>
      <c r="P16" s="172"/>
      <c r="Q16" s="168"/>
    </row>
    <row r="17" spans="1:17" ht="15" x14ac:dyDescent="0.2">
      <c r="A17" s="194" t="s">
        <v>1024</v>
      </c>
      <c r="B17" s="186" t="s">
        <v>814</v>
      </c>
      <c r="C17" s="172" t="s">
        <v>1187</v>
      </c>
      <c r="D17" s="205">
        <v>5000</v>
      </c>
      <c r="E17" s="205"/>
      <c r="F17" s="76"/>
      <c r="G17" s="76"/>
      <c r="H17" s="76"/>
      <c r="I17" s="76"/>
      <c r="J17" s="76"/>
      <c r="K17" s="76"/>
      <c r="L17" s="76"/>
      <c r="M17" s="76"/>
      <c r="N17" s="76"/>
      <c r="O17" s="250"/>
      <c r="P17" s="172"/>
      <c r="Q17" s="168"/>
    </row>
    <row r="18" spans="1:17" ht="15" x14ac:dyDescent="0.2">
      <c r="A18" s="202" t="s">
        <v>1030</v>
      </c>
      <c r="B18" s="186" t="s">
        <v>1224</v>
      </c>
      <c r="C18" s="172" t="s">
        <v>1187</v>
      </c>
      <c r="D18" s="205">
        <v>300000</v>
      </c>
      <c r="E18" s="205"/>
      <c r="F18" s="76"/>
      <c r="G18" s="76"/>
      <c r="H18" s="76"/>
      <c r="I18" s="76"/>
      <c r="J18" s="76"/>
      <c r="K18" s="76"/>
      <c r="L18" s="76"/>
      <c r="M18" s="76"/>
      <c r="N18" s="76"/>
      <c r="O18" s="250"/>
      <c r="P18" s="172"/>
      <c r="Q18" s="168"/>
    </row>
    <row r="19" spans="1:17" ht="15" x14ac:dyDescent="0.2">
      <c r="A19" s="202" t="s">
        <v>1031</v>
      </c>
      <c r="B19" s="186" t="s">
        <v>823</v>
      </c>
      <c r="C19" s="172" t="s">
        <v>1187</v>
      </c>
      <c r="D19" s="205"/>
      <c r="E19" s="205"/>
      <c r="F19" s="76"/>
      <c r="G19" s="76"/>
      <c r="H19" s="76"/>
      <c r="I19" s="76"/>
      <c r="J19" s="76"/>
      <c r="K19" s="76"/>
      <c r="L19" s="76">
        <v>200000</v>
      </c>
      <c r="M19" s="76"/>
      <c r="N19" s="76"/>
      <c r="O19" s="250"/>
      <c r="P19" s="172"/>
      <c r="Q19" s="168"/>
    </row>
    <row r="20" spans="1:17" ht="15" x14ac:dyDescent="0.2">
      <c r="A20" s="202" t="s">
        <v>1032</v>
      </c>
      <c r="B20" s="186" t="s">
        <v>824</v>
      </c>
      <c r="C20" s="172" t="s">
        <v>1187</v>
      </c>
      <c r="D20" s="205">
        <v>100000</v>
      </c>
      <c r="E20" s="205"/>
      <c r="F20" s="76"/>
      <c r="G20" s="76"/>
      <c r="H20" s="76"/>
      <c r="I20" s="76"/>
      <c r="J20" s="76"/>
      <c r="K20" s="76"/>
      <c r="L20" s="76"/>
      <c r="M20" s="76"/>
      <c r="N20" s="76"/>
      <c r="O20" s="250"/>
      <c r="P20" s="172"/>
      <c r="Q20" s="168"/>
    </row>
    <row r="21" spans="1:17" ht="15" x14ac:dyDescent="0.2">
      <c r="A21" s="202" t="s">
        <v>1033</v>
      </c>
      <c r="B21" s="186" t="s">
        <v>825</v>
      </c>
      <c r="C21" s="172" t="s">
        <v>1187</v>
      </c>
      <c r="D21" s="205"/>
      <c r="E21" s="205"/>
      <c r="F21" s="76"/>
      <c r="G21" s="76"/>
      <c r="H21" s="76"/>
      <c r="I21" s="76"/>
      <c r="J21" s="76"/>
      <c r="K21" s="76"/>
      <c r="L21" s="76">
        <v>450000</v>
      </c>
      <c r="M21" s="76"/>
      <c r="N21" s="76"/>
      <c r="O21" s="250"/>
      <c r="P21" s="172"/>
      <c r="Q21" s="168"/>
    </row>
    <row r="22" spans="1:17" ht="15" x14ac:dyDescent="0.2">
      <c r="A22" s="202" t="s">
        <v>1034</v>
      </c>
      <c r="B22" s="186" t="s">
        <v>805</v>
      </c>
      <c r="C22" s="172" t="s">
        <v>1187</v>
      </c>
      <c r="D22" s="205">
        <v>200000</v>
      </c>
      <c r="E22" s="205"/>
      <c r="F22" s="76"/>
      <c r="G22" s="76"/>
      <c r="H22" s="76"/>
      <c r="I22" s="76"/>
      <c r="J22" s="76"/>
      <c r="K22" s="76"/>
      <c r="L22" s="76"/>
      <c r="M22" s="76"/>
      <c r="N22" s="76"/>
      <c r="O22" s="250"/>
      <c r="P22" s="172"/>
      <c r="Q22" s="168"/>
    </row>
    <row r="23" spans="1:17" ht="15" x14ac:dyDescent="0.2">
      <c r="A23" s="202" t="s">
        <v>1035</v>
      </c>
      <c r="B23" s="186" t="s">
        <v>806</v>
      </c>
      <c r="C23" s="172" t="s">
        <v>1187</v>
      </c>
      <c r="D23" s="205">
        <v>100000</v>
      </c>
      <c r="E23" s="205"/>
      <c r="F23" s="76"/>
      <c r="G23" s="76"/>
      <c r="H23" s="76"/>
      <c r="I23" s="76"/>
      <c r="J23" s="76"/>
      <c r="K23" s="76"/>
      <c r="L23" s="76"/>
      <c r="M23" s="76"/>
      <c r="N23" s="76"/>
      <c r="O23" s="250"/>
      <c r="P23" s="172"/>
      <c r="Q23" s="168"/>
    </row>
    <row r="24" spans="1:17" ht="15" x14ac:dyDescent="0.2">
      <c r="A24" s="202" t="s">
        <v>1036</v>
      </c>
      <c r="B24" s="186" t="s">
        <v>826</v>
      </c>
      <c r="C24" s="172" t="s">
        <v>1187</v>
      </c>
      <c r="D24" s="205">
        <v>100000</v>
      </c>
      <c r="E24" s="205"/>
      <c r="F24" s="76"/>
      <c r="G24" s="76"/>
      <c r="H24" s="76"/>
      <c r="I24" s="76"/>
      <c r="J24" s="76"/>
      <c r="K24" s="76"/>
      <c r="L24" s="76"/>
      <c r="M24" s="76"/>
      <c r="N24" s="76"/>
      <c r="O24" s="250"/>
      <c r="P24" s="172"/>
      <c r="Q24" s="168"/>
    </row>
    <row r="25" spans="1:17" ht="15" x14ac:dyDescent="0.2">
      <c r="A25" s="202" t="s">
        <v>1037</v>
      </c>
      <c r="B25" s="186" t="s">
        <v>827</v>
      </c>
      <c r="C25" s="172" t="s">
        <v>1187</v>
      </c>
      <c r="D25" s="227"/>
      <c r="E25" s="227"/>
      <c r="F25" s="179"/>
      <c r="G25" s="179"/>
      <c r="H25" s="179"/>
      <c r="I25" s="179"/>
      <c r="J25" s="179"/>
      <c r="K25" s="179"/>
      <c r="L25" s="179">
        <v>200000</v>
      </c>
      <c r="M25" s="179"/>
      <c r="N25" s="179"/>
      <c r="O25" s="190"/>
      <c r="P25" s="178">
        <f ca="1">SUM(P25:P25)</f>
        <v>0</v>
      </c>
      <c r="Q25" s="188">
        <f ca="1">SUM(Q25:Q25)</f>
        <v>0</v>
      </c>
    </row>
    <row r="26" spans="1:17" ht="15" x14ac:dyDescent="0.2">
      <c r="A26" s="202" t="s">
        <v>991</v>
      </c>
      <c r="B26" s="186" t="s">
        <v>822</v>
      </c>
      <c r="C26" s="172" t="s">
        <v>1187</v>
      </c>
      <c r="D26" s="76"/>
      <c r="E26" s="76"/>
      <c r="F26" s="76"/>
      <c r="G26" s="76"/>
      <c r="H26" s="76"/>
      <c r="I26" s="182"/>
      <c r="J26" s="168"/>
      <c r="K26" s="182"/>
      <c r="L26" s="76">
        <v>200000</v>
      </c>
      <c r="M26" s="76"/>
      <c r="N26" s="76"/>
      <c r="O26" s="250"/>
      <c r="P26" s="172"/>
      <c r="Q26" s="168"/>
    </row>
    <row r="27" spans="1:17" ht="15" x14ac:dyDescent="0.2">
      <c r="A27" s="202" t="s">
        <v>1059</v>
      </c>
      <c r="B27" s="186" t="s">
        <v>839</v>
      </c>
      <c r="C27" s="172" t="s">
        <v>1187</v>
      </c>
      <c r="D27" s="76"/>
      <c r="E27" s="76"/>
      <c r="F27" s="76"/>
      <c r="G27" s="76"/>
      <c r="H27" s="76"/>
      <c r="I27" s="182"/>
      <c r="J27" s="168"/>
      <c r="K27" s="182"/>
      <c r="L27" s="76">
        <v>250000</v>
      </c>
      <c r="M27" s="76"/>
      <c r="N27" s="76"/>
      <c r="O27" s="250"/>
      <c r="P27" s="172"/>
      <c r="Q27" s="168"/>
    </row>
    <row r="28" spans="1:17" ht="15" x14ac:dyDescent="0.2">
      <c r="A28" s="193" t="s">
        <v>1301</v>
      </c>
      <c r="B28" s="186" t="s">
        <v>1226</v>
      </c>
      <c r="C28" s="172" t="s">
        <v>1187</v>
      </c>
      <c r="D28" s="76">
        <v>500000</v>
      </c>
      <c r="E28" s="76"/>
      <c r="F28" s="76"/>
      <c r="G28" s="76"/>
      <c r="H28" s="76"/>
      <c r="I28" s="182"/>
      <c r="J28" s="168"/>
      <c r="K28" s="182"/>
      <c r="L28" s="76"/>
      <c r="M28" s="76"/>
      <c r="N28" s="76"/>
      <c r="O28" s="250"/>
      <c r="P28" s="172"/>
      <c r="Q28" s="168"/>
    </row>
    <row r="29" spans="1:17" ht="15" x14ac:dyDescent="0.2">
      <c r="A29" s="193">
        <v>8.1</v>
      </c>
      <c r="B29" s="186" t="s">
        <v>360</v>
      </c>
      <c r="C29" s="172" t="s">
        <v>1186</v>
      </c>
      <c r="D29" s="185" t="s">
        <v>27</v>
      </c>
      <c r="E29" s="185"/>
      <c r="F29" s="185"/>
      <c r="G29" s="185"/>
      <c r="H29" s="185"/>
      <c r="I29" s="185">
        <v>50000</v>
      </c>
      <c r="J29" s="185"/>
      <c r="K29" s="185"/>
      <c r="L29" s="185"/>
      <c r="M29" s="185"/>
      <c r="N29" s="185"/>
      <c r="O29" s="250"/>
      <c r="P29" s="172"/>
      <c r="Q29" s="75"/>
    </row>
    <row r="30" spans="1:17" ht="15" x14ac:dyDescent="0.2">
      <c r="A30" s="193">
        <v>8.6</v>
      </c>
      <c r="B30" s="186" t="s">
        <v>1242</v>
      </c>
      <c r="C30" s="172" t="s">
        <v>1186</v>
      </c>
      <c r="D30" s="182">
        <v>100000</v>
      </c>
      <c r="E30" s="182"/>
      <c r="F30" s="76"/>
      <c r="G30" s="76"/>
      <c r="H30" s="76"/>
      <c r="I30" s="182"/>
      <c r="J30" s="76"/>
      <c r="K30" s="76"/>
      <c r="L30" s="182"/>
      <c r="M30" s="76"/>
      <c r="N30" s="76"/>
      <c r="O30" s="250"/>
      <c r="P30" s="178">
        <f ca="1">SUM(P30:P30)</f>
        <v>0</v>
      </c>
      <c r="Q30" s="188">
        <f ca="1">SUM(Q30:Q30)</f>
        <v>0</v>
      </c>
    </row>
    <row r="31" spans="1:17" ht="15" x14ac:dyDescent="0.2">
      <c r="A31" s="180">
        <v>12.8</v>
      </c>
      <c r="B31" s="186" t="s">
        <v>947</v>
      </c>
      <c r="C31" s="172" t="s">
        <v>12</v>
      </c>
      <c r="D31" s="76">
        <v>500000</v>
      </c>
      <c r="E31" s="76"/>
      <c r="F31" s="76"/>
      <c r="G31" s="76"/>
      <c r="H31" s="76"/>
      <c r="I31" s="76">
        <v>525000</v>
      </c>
      <c r="J31" s="76"/>
      <c r="K31" s="76"/>
      <c r="L31" s="76">
        <v>651250</v>
      </c>
      <c r="M31" s="76"/>
      <c r="N31" s="76"/>
      <c r="O31" s="250"/>
      <c r="P31" s="172"/>
      <c r="Q31" s="168"/>
    </row>
    <row r="32" spans="1:17" ht="15" x14ac:dyDescent="0.2">
      <c r="A32" s="206">
        <v>12.11</v>
      </c>
      <c r="B32" s="186" t="s">
        <v>950</v>
      </c>
      <c r="C32" s="172" t="s">
        <v>12</v>
      </c>
      <c r="D32" s="76">
        <v>20000000</v>
      </c>
      <c r="E32" s="76"/>
      <c r="F32" s="76"/>
      <c r="G32" s="76"/>
      <c r="H32" s="76"/>
      <c r="I32" s="76">
        <v>21000000</v>
      </c>
      <c r="J32" s="76"/>
      <c r="K32" s="76"/>
      <c r="L32" s="76">
        <v>21050000</v>
      </c>
      <c r="M32" s="76"/>
      <c r="N32" s="76"/>
      <c r="O32" s="250"/>
      <c r="P32" s="172"/>
      <c r="Q32" s="168"/>
    </row>
    <row r="33" spans="1:17" ht="15" x14ac:dyDescent="0.2">
      <c r="A33" s="206">
        <v>12.12</v>
      </c>
      <c r="B33" s="186" t="s">
        <v>951</v>
      </c>
      <c r="C33" s="172" t="s">
        <v>12</v>
      </c>
      <c r="D33" s="185">
        <v>6000</v>
      </c>
      <c r="E33" s="185"/>
      <c r="F33" s="185"/>
      <c r="G33" s="185"/>
      <c r="H33" s="185"/>
      <c r="I33" s="185">
        <v>6300</v>
      </c>
      <c r="J33" s="185"/>
      <c r="K33" s="185"/>
      <c r="L33" s="185">
        <v>6620</v>
      </c>
      <c r="M33" s="185"/>
      <c r="N33" s="185"/>
      <c r="O33" s="250"/>
      <c r="P33" s="172"/>
      <c r="Q33" s="168"/>
    </row>
    <row r="34" spans="1:17" ht="30" x14ac:dyDescent="0.2">
      <c r="A34" s="222" t="s">
        <v>1124</v>
      </c>
      <c r="B34" s="221" t="s">
        <v>1176</v>
      </c>
      <c r="C34" s="258" t="s">
        <v>12</v>
      </c>
      <c r="D34" s="76"/>
      <c r="E34" s="76"/>
      <c r="F34" s="168" t="s">
        <v>537</v>
      </c>
      <c r="G34" s="182">
        <v>6000000</v>
      </c>
      <c r="H34" s="182"/>
      <c r="I34" s="76" t="s">
        <v>27</v>
      </c>
      <c r="J34" s="76" t="s">
        <v>537</v>
      </c>
      <c r="K34" s="76">
        <v>6000000</v>
      </c>
      <c r="L34" s="76"/>
      <c r="M34" s="76" t="s">
        <v>537</v>
      </c>
      <c r="N34" s="76">
        <v>6000000</v>
      </c>
      <c r="O34" s="250"/>
      <c r="P34" s="178">
        <f ca="1">SUM(P34:P34)</f>
        <v>0</v>
      </c>
      <c r="Q34" s="188">
        <f ca="1">SUM(Q34:Q34)</f>
        <v>0</v>
      </c>
    </row>
    <row r="35" spans="1:17" ht="15" x14ac:dyDescent="0.2">
      <c r="A35" s="193" t="s">
        <v>1125</v>
      </c>
      <c r="B35" s="186" t="s">
        <v>226</v>
      </c>
      <c r="C35" s="172" t="s">
        <v>12</v>
      </c>
      <c r="D35" s="76"/>
      <c r="E35" s="76"/>
      <c r="F35" s="168" t="s">
        <v>537</v>
      </c>
      <c r="G35" s="182">
        <v>50000</v>
      </c>
      <c r="H35" s="182"/>
      <c r="I35" s="187" t="s">
        <v>27</v>
      </c>
      <c r="J35" s="76" t="s">
        <v>537</v>
      </c>
      <c r="K35" s="76">
        <v>50000</v>
      </c>
      <c r="L35" s="187"/>
      <c r="M35" s="76" t="s">
        <v>537</v>
      </c>
      <c r="N35" s="76">
        <v>60000</v>
      </c>
      <c r="O35" s="250"/>
      <c r="P35" s="172"/>
      <c r="Q35" s="168"/>
    </row>
    <row r="36" spans="1:17" ht="15" x14ac:dyDescent="0.2">
      <c r="A36" s="193" t="s">
        <v>1126</v>
      </c>
      <c r="B36" s="75" t="s">
        <v>227</v>
      </c>
      <c r="C36" s="243" t="s">
        <v>12</v>
      </c>
      <c r="D36" s="76"/>
      <c r="E36" s="76"/>
      <c r="F36" s="168" t="s">
        <v>537</v>
      </c>
      <c r="G36" s="182">
        <v>150000</v>
      </c>
      <c r="H36" s="182"/>
      <c r="I36" s="76" t="s">
        <v>27</v>
      </c>
      <c r="J36" s="76" t="s">
        <v>537</v>
      </c>
      <c r="K36" s="76">
        <v>160000</v>
      </c>
      <c r="L36" s="76"/>
      <c r="M36" s="76" t="s">
        <v>537</v>
      </c>
      <c r="N36" s="76">
        <v>170000</v>
      </c>
      <c r="O36" s="250"/>
      <c r="P36" s="172"/>
      <c r="Q36" s="168"/>
    </row>
    <row r="37" spans="1:17" ht="15" x14ac:dyDescent="0.2">
      <c r="A37" s="222" t="s">
        <v>1127</v>
      </c>
      <c r="B37" s="186" t="s">
        <v>667</v>
      </c>
      <c r="C37" s="243" t="s">
        <v>12</v>
      </c>
      <c r="D37" s="76">
        <v>100000</v>
      </c>
      <c r="E37" s="76"/>
      <c r="F37" s="168"/>
      <c r="G37" s="182"/>
      <c r="H37" s="182"/>
      <c r="I37" s="76">
        <v>100000</v>
      </c>
      <c r="J37" s="76"/>
      <c r="K37" s="76"/>
      <c r="L37" s="76">
        <v>100000</v>
      </c>
      <c r="M37" s="76"/>
      <c r="N37" s="76"/>
      <c r="O37" s="250"/>
      <c r="P37" s="172"/>
      <c r="Q37" s="168"/>
    </row>
    <row r="38" spans="1:17" ht="15" x14ac:dyDescent="0.2">
      <c r="A38" s="193" t="s">
        <v>1128</v>
      </c>
      <c r="B38" s="186" t="s">
        <v>670</v>
      </c>
      <c r="C38" s="243" t="s">
        <v>12</v>
      </c>
      <c r="D38" s="76">
        <v>500000</v>
      </c>
      <c r="E38" s="76"/>
      <c r="F38" s="168"/>
      <c r="G38" s="182"/>
      <c r="H38" s="182"/>
      <c r="I38" s="76">
        <v>500000</v>
      </c>
      <c r="J38" s="76"/>
      <c r="K38" s="76"/>
      <c r="L38" s="76">
        <v>500000</v>
      </c>
      <c r="M38" s="76"/>
      <c r="N38" s="76"/>
      <c r="O38" s="250"/>
      <c r="P38" s="172"/>
      <c r="Q38" s="168"/>
    </row>
    <row r="39" spans="1:17" ht="15" x14ac:dyDescent="0.2">
      <c r="A39" s="193" t="s">
        <v>1132</v>
      </c>
      <c r="B39" s="186" t="s">
        <v>666</v>
      </c>
      <c r="C39" s="243" t="s">
        <v>12</v>
      </c>
      <c r="D39" s="185">
        <v>750000</v>
      </c>
      <c r="E39" s="185"/>
      <c r="F39" s="199"/>
      <c r="G39" s="185"/>
      <c r="H39" s="185"/>
      <c r="I39" s="185">
        <v>750000</v>
      </c>
      <c r="J39" s="185"/>
      <c r="K39" s="185"/>
      <c r="L39" s="185">
        <v>750000</v>
      </c>
      <c r="M39" s="185"/>
      <c r="N39" s="185"/>
      <c r="O39" s="250"/>
      <c r="P39" s="172"/>
      <c r="Q39" s="75"/>
    </row>
    <row r="40" spans="1:17" ht="15" x14ac:dyDescent="0.2">
      <c r="A40" s="193" t="s">
        <v>1133</v>
      </c>
      <c r="B40" s="186" t="s">
        <v>668</v>
      </c>
      <c r="C40" s="243" t="s">
        <v>12</v>
      </c>
      <c r="D40" s="76">
        <v>200000</v>
      </c>
      <c r="E40" s="187"/>
      <c r="F40" s="189"/>
      <c r="G40" s="187"/>
      <c r="H40" s="187"/>
      <c r="I40" s="187">
        <v>200000</v>
      </c>
      <c r="J40" s="187"/>
      <c r="K40" s="187"/>
      <c r="L40" s="187">
        <v>200000</v>
      </c>
      <c r="M40" s="187"/>
      <c r="N40" s="187"/>
      <c r="O40" s="250"/>
      <c r="P40" s="178">
        <f ca="1">SUM(P40:P41)</f>
        <v>0</v>
      </c>
      <c r="Q40" s="188">
        <f ca="1">SUM(Q40:Q40)</f>
        <v>0</v>
      </c>
    </row>
    <row r="41" spans="1:17" ht="15" x14ac:dyDescent="0.2">
      <c r="A41" s="193" t="s">
        <v>1134</v>
      </c>
      <c r="B41" s="186" t="s">
        <v>669</v>
      </c>
      <c r="C41" s="243" t="s">
        <v>12</v>
      </c>
      <c r="D41" s="76">
        <v>50000</v>
      </c>
      <c r="E41" s="76"/>
      <c r="F41" s="168"/>
      <c r="G41" s="182"/>
      <c r="H41" s="182"/>
      <c r="I41" s="76">
        <v>50000</v>
      </c>
      <c r="J41" s="76"/>
      <c r="K41" s="76"/>
      <c r="L41" s="76">
        <v>50000</v>
      </c>
      <c r="M41" s="76"/>
      <c r="N41" s="76"/>
      <c r="O41" s="250"/>
      <c r="P41" s="172"/>
      <c r="Q41" s="168"/>
    </row>
    <row r="42" spans="1:17" ht="15" x14ac:dyDescent="0.2">
      <c r="A42" s="193">
        <v>24.1</v>
      </c>
      <c r="B42" s="168" t="s">
        <v>608</v>
      </c>
      <c r="C42" s="172" t="s">
        <v>12</v>
      </c>
      <c r="D42" s="76">
        <v>100000</v>
      </c>
      <c r="E42" s="76"/>
      <c r="F42" s="76"/>
      <c r="G42" s="76"/>
      <c r="H42" s="76"/>
      <c r="I42" s="76">
        <v>50000</v>
      </c>
      <c r="J42" s="76"/>
      <c r="K42" s="76"/>
      <c r="L42" s="76">
        <v>50000</v>
      </c>
      <c r="M42" s="76"/>
      <c r="N42" s="76"/>
      <c r="O42" s="250"/>
      <c r="P42" s="172"/>
      <c r="Q42" s="168"/>
    </row>
    <row r="43" spans="1:17" ht="15" x14ac:dyDescent="0.2">
      <c r="A43" s="193">
        <v>24.2</v>
      </c>
      <c r="B43" s="168" t="s">
        <v>698</v>
      </c>
      <c r="C43" s="172" t="s">
        <v>12</v>
      </c>
      <c r="D43" s="76">
        <v>200000</v>
      </c>
      <c r="E43" s="76"/>
      <c r="F43" s="76"/>
      <c r="G43" s="76"/>
      <c r="H43" s="76"/>
      <c r="I43" s="76">
        <v>100000</v>
      </c>
      <c r="J43" s="76"/>
      <c r="K43" s="76"/>
      <c r="L43" s="76">
        <v>100000</v>
      </c>
      <c r="M43" s="76"/>
      <c r="N43" s="76"/>
      <c r="O43" s="250"/>
      <c r="P43" s="172"/>
      <c r="Q43" s="168"/>
    </row>
    <row r="44" spans="1:17" ht="15" x14ac:dyDescent="0.2">
      <c r="A44" s="193">
        <v>24.3</v>
      </c>
      <c r="B44" s="168" t="s">
        <v>699</v>
      </c>
      <c r="C44" s="172" t="s">
        <v>12</v>
      </c>
      <c r="D44" s="76">
        <v>200000</v>
      </c>
      <c r="E44" s="76"/>
      <c r="F44" s="76"/>
      <c r="G44" s="76"/>
      <c r="H44" s="76"/>
      <c r="I44" s="76"/>
      <c r="J44" s="76"/>
      <c r="K44" s="76"/>
      <c r="L44" s="76">
        <v>100000</v>
      </c>
      <c r="M44" s="76"/>
      <c r="N44" s="76"/>
      <c r="O44" s="250"/>
      <c r="P44" s="172"/>
      <c r="Q44" s="168"/>
    </row>
    <row r="45" spans="1:17" ht="30" x14ac:dyDescent="0.2">
      <c r="A45" s="206">
        <v>46.21</v>
      </c>
      <c r="B45" s="200" t="s">
        <v>403</v>
      </c>
      <c r="C45" s="172" t="s">
        <v>12</v>
      </c>
      <c r="D45" s="183" t="s">
        <v>27</v>
      </c>
      <c r="E45" s="183">
        <v>320000</v>
      </c>
      <c r="F45" s="76"/>
      <c r="G45" s="76"/>
      <c r="H45" s="76"/>
      <c r="I45" s="76">
        <v>200000</v>
      </c>
      <c r="J45" s="76"/>
      <c r="K45" s="76"/>
      <c r="L45" s="76"/>
      <c r="M45" s="76"/>
      <c r="N45" s="76"/>
      <c r="O45" s="250"/>
      <c r="P45" s="172"/>
      <c r="Q45" s="168"/>
    </row>
    <row r="46" spans="1:17" ht="30" x14ac:dyDescent="0.2">
      <c r="A46" s="266">
        <v>47.1</v>
      </c>
      <c r="B46" s="231" t="s">
        <v>426</v>
      </c>
      <c r="C46" s="172" t="s">
        <v>12</v>
      </c>
      <c r="D46" s="182" t="s">
        <v>27</v>
      </c>
      <c r="E46" s="182">
        <v>100000</v>
      </c>
      <c r="F46" s="76"/>
      <c r="G46" s="76"/>
      <c r="H46" s="76"/>
      <c r="I46" s="76" t="s">
        <v>27</v>
      </c>
      <c r="J46" s="76"/>
      <c r="K46" s="76"/>
      <c r="L46" s="76"/>
      <c r="M46" s="76"/>
      <c r="N46" s="76"/>
      <c r="O46" s="250"/>
      <c r="P46" s="172"/>
      <c r="Q46" s="168"/>
    </row>
    <row r="47" spans="1:17" ht="30" x14ac:dyDescent="0.2">
      <c r="A47" s="212">
        <v>47.2</v>
      </c>
      <c r="B47" s="200" t="s">
        <v>427</v>
      </c>
      <c r="C47" s="172" t="s">
        <v>12</v>
      </c>
      <c r="D47" s="183">
        <v>100000</v>
      </c>
      <c r="E47" s="183"/>
      <c r="F47" s="76"/>
      <c r="G47" s="76"/>
      <c r="H47" s="76"/>
      <c r="I47" s="76"/>
      <c r="J47" s="76"/>
      <c r="K47" s="76"/>
      <c r="L47" s="76"/>
      <c r="M47" s="76"/>
      <c r="N47" s="76"/>
      <c r="O47" s="250"/>
      <c r="P47" s="172"/>
      <c r="Q47" s="168"/>
    </row>
    <row r="48" spans="1:17" ht="15" x14ac:dyDescent="0.2">
      <c r="A48" s="264">
        <v>52.21</v>
      </c>
      <c r="B48" s="186" t="s">
        <v>532</v>
      </c>
      <c r="C48" s="172" t="s">
        <v>12</v>
      </c>
      <c r="D48" s="76"/>
      <c r="E48" s="76"/>
      <c r="F48" s="168" t="s">
        <v>1288</v>
      </c>
      <c r="G48" s="182">
        <v>2000000</v>
      </c>
      <c r="H48" s="182"/>
      <c r="I48" s="76"/>
      <c r="J48" s="76"/>
      <c r="K48" s="76"/>
      <c r="L48" s="76"/>
      <c r="M48" s="76"/>
      <c r="N48" s="76"/>
      <c r="O48" s="250"/>
      <c r="P48" s="172"/>
      <c r="Q48" s="168"/>
    </row>
    <row r="49" spans="1:17" ht="15" x14ac:dyDescent="0.2">
      <c r="A49" s="212">
        <v>50.1</v>
      </c>
      <c r="B49" s="186" t="s">
        <v>134</v>
      </c>
      <c r="C49" s="172" t="s">
        <v>135</v>
      </c>
      <c r="D49" s="76">
        <v>1000000</v>
      </c>
      <c r="E49" s="76"/>
      <c r="F49" s="76"/>
      <c r="G49" s="76"/>
      <c r="H49" s="76"/>
      <c r="I49" s="76">
        <v>1000000</v>
      </c>
      <c r="J49" s="76"/>
      <c r="K49" s="76"/>
      <c r="L49" s="76">
        <v>1000000</v>
      </c>
      <c r="M49" s="76"/>
      <c r="N49" s="76" t="s">
        <v>27</v>
      </c>
      <c r="O49" s="250"/>
      <c r="P49" s="172"/>
      <c r="Q49" s="168"/>
    </row>
    <row r="50" spans="1:17" ht="15" x14ac:dyDescent="0.2">
      <c r="A50" s="193">
        <v>23.2</v>
      </c>
      <c r="B50" s="186" t="s">
        <v>597</v>
      </c>
      <c r="C50" s="172" t="s">
        <v>14</v>
      </c>
      <c r="D50" s="76">
        <v>500000</v>
      </c>
      <c r="E50" s="76"/>
      <c r="F50" s="75"/>
      <c r="G50" s="76"/>
      <c r="H50" s="76"/>
      <c r="I50" s="75">
        <v>52500</v>
      </c>
      <c r="J50" s="75"/>
      <c r="K50" s="75"/>
      <c r="L50" s="75">
        <v>100000</v>
      </c>
      <c r="M50" s="75"/>
      <c r="N50" s="75"/>
      <c r="O50" s="250"/>
      <c r="P50" s="172"/>
      <c r="Q50" s="168"/>
    </row>
    <row r="51" spans="1:17" ht="15" x14ac:dyDescent="0.2">
      <c r="A51" s="193" t="s">
        <v>598</v>
      </c>
      <c r="B51" s="168" t="s">
        <v>346</v>
      </c>
      <c r="C51" s="172" t="s">
        <v>14</v>
      </c>
      <c r="D51" s="76">
        <v>500000</v>
      </c>
      <c r="E51" s="76"/>
      <c r="F51" s="76"/>
      <c r="G51" s="76"/>
      <c r="H51" s="76"/>
      <c r="I51" s="76">
        <v>330000</v>
      </c>
      <c r="J51" s="76"/>
      <c r="K51" s="76"/>
      <c r="L51" s="76">
        <v>300000</v>
      </c>
      <c r="M51" s="76"/>
      <c r="N51" s="76"/>
      <c r="O51" s="250"/>
      <c r="P51" s="172"/>
      <c r="Q51" s="168"/>
    </row>
    <row r="52" spans="1:17" ht="15" x14ac:dyDescent="0.2">
      <c r="A52" s="193" t="s">
        <v>599</v>
      </c>
      <c r="B52" s="168" t="s">
        <v>347</v>
      </c>
      <c r="C52" s="172" t="s">
        <v>14</v>
      </c>
      <c r="D52" s="76">
        <v>200000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250"/>
      <c r="P52" s="172"/>
      <c r="Q52" s="168"/>
    </row>
    <row r="53" spans="1:17" ht="15" x14ac:dyDescent="0.2">
      <c r="A53" s="193" t="s">
        <v>600</v>
      </c>
      <c r="B53" s="168" t="s">
        <v>348</v>
      </c>
      <c r="C53" s="172" t="s">
        <v>14</v>
      </c>
      <c r="D53" s="76">
        <v>500000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250"/>
      <c r="P53" s="172"/>
      <c r="Q53" s="168"/>
    </row>
    <row r="54" spans="1:17" ht="15" x14ac:dyDescent="0.2">
      <c r="A54" s="212">
        <v>43.1</v>
      </c>
      <c r="B54" s="186" t="s">
        <v>74</v>
      </c>
      <c r="C54" s="172" t="s">
        <v>14</v>
      </c>
      <c r="D54" s="205"/>
      <c r="E54" s="205"/>
      <c r="F54" s="76"/>
      <c r="G54" s="76"/>
      <c r="H54" s="76"/>
      <c r="I54" s="76"/>
      <c r="J54" s="76"/>
      <c r="K54" s="76"/>
      <c r="L54" s="76"/>
      <c r="M54" s="76"/>
      <c r="N54" s="76"/>
      <c r="O54" s="250"/>
      <c r="P54" s="172"/>
      <c r="Q54" s="168"/>
    </row>
    <row r="55" spans="1:17" ht="15" x14ac:dyDescent="0.2">
      <c r="A55" s="212">
        <v>53.2</v>
      </c>
      <c r="B55" s="181" t="s">
        <v>870</v>
      </c>
      <c r="C55" s="172" t="s">
        <v>14</v>
      </c>
      <c r="D55" s="220">
        <v>500000</v>
      </c>
      <c r="E55" s="183"/>
      <c r="F55" s="76"/>
      <c r="G55" s="76"/>
      <c r="H55" s="76"/>
      <c r="I55" s="239">
        <v>400000</v>
      </c>
      <c r="J55" s="76"/>
      <c r="K55" s="76"/>
      <c r="L55" s="76">
        <v>550000</v>
      </c>
      <c r="M55" s="76"/>
      <c r="N55" s="76"/>
      <c r="O55" s="250"/>
      <c r="P55" s="172"/>
      <c r="Q55" s="168"/>
    </row>
    <row r="56" spans="1:17" ht="15" x14ac:dyDescent="0.2">
      <c r="A56" s="212">
        <v>53.3</v>
      </c>
      <c r="B56" s="181" t="s">
        <v>871</v>
      </c>
      <c r="C56" s="172" t="s">
        <v>14</v>
      </c>
      <c r="D56" s="220"/>
      <c r="E56" s="183"/>
      <c r="F56" s="76"/>
      <c r="G56" s="76"/>
      <c r="H56" s="76"/>
      <c r="I56" s="239">
        <v>800000</v>
      </c>
      <c r="J56" s="76"/>
      <c r="K56" s="76"/>
      <c r="L56" s="76" t="s">
        <v>27</v>
      </c>
      <c r="M56" s="76"/>
      <c r="N56" s="76"/>
      <c r="O56" s="250"/>
      <c r="P56" s="172"/>
      <c r="Q56" s="168"/>
    </row>
    <row r="57" spans="1:17" ht="15" x14ac:dyDescent="0.2">
      <c r="A57" s="202">
        <v>53.1</v>
      </c>
      <c r="B57" s="181" t="s">
        <v>876</v>
      </c>
      <c r="C57" s="172" t="s">
        <v>14</v>
      </c>
      <c r="D57" s="220">
        <v>600000</v>
      </c>
      <c r="E57" s="183"/>
      <c r="F57" s="76"/>
      <c r="G57" s="76"/>
      <c r="H57" s="76"/>
      <c r="I57" s="239"/>
      <c r="J57" s="76"/>
      <c r="K57" s="76"/>
      <c r="L57" s="76"/>
      <c r="M57" s="76"/>
      <c r="N57" s="76"/>
      <c r="O57" s="250"/>
      <c r="P57" s="172"/>
      <c r="Q57" s="168"/>
    </row>
    <row r="58" spans="1:17" ht="15.75" x14ac:dyDescent="0.25">
      <c r="A58" s="202"/>
      <c r="B58" s="181"/>
      <c r="C58" s="172"/>
      <c r="D58" s="280">
        <f>SUM(D13:D57)</f>
        <v>28511000</v>
      </c>
      <c r="E58" s="280">
        <f t="shared" ref="E58:N58" si="0">SUM(E13:E57)</f>
        <v>420000</v>
      </c>
      <c r="F58" s="280">
        <f t="shared" si="0"/>
        <v>0</v>
      </c>
      <c r="G58" s="280">
        <f t="shared" si="0"/>
        <v>8200000</v>
      </c>
      <c r="H58" s="280">
        <f t="shared" si="0"/>
        <v>0</v>
      </c>
      <c r="I58" s="280">
        <f t="shared" si="0"/>
        <v>26113800</v>
      </c>
      <c r="J58" s="280">
        <f t="shared" si="0"/>
        <v>0</v>
      </c>
      <c r="K58" s="280">
        <f t="shared" si="0"/>
        <v>6210000</v>
      </c>
      <c r="L58" s="280">
        <f t="shared" si="0"/>
        <v>27007870</v>
      </c>
      <c r="M58" s="280">
        <f t="shared" si="0"/>
        <v>0</v>
      </c>
      <c r="N58" s="280">
        <f t="shared" si="0"/>
        <v>6230000</v>
      </c>
      <c r="O58" s="250"/>
      <c r="P58" s="172"/>
      <c r="Q58" s="168"/>
    </row>
    <row r="59" spans="1:17" ht="15" x14ac:dyDescent="0.2">
      <c r="A59" s="202"/>
      <c r="B59" s="181"/>
      <c r="C59" s="172"/>
      <c r="D59" s="220"/>
      <c r="E59" s="183"/>
      <c r="F59" s="76"/>
      <c r="G59" s="76"/>
      <c r="H59" s="76"/>
      <c r="I59" s="239"/>
      <c r="J59" s="76"/>
      <c r="K59" s="76"/>
      <c r="L59" s="76"/>
      <c r="M59" s="76"/>
      <c r="N59" s="76"/>
      <c r="O59" s="250"/>
      <c r="P59" s="172"/>
      <c r="Q59" s="168"/>
    </row>
    <row r="60" spans="1:17" ht="15" x14ac:dyDescent="0.2">
      <c r="A60" s="202"/>
      <c r="B60" s="181"/>
      <c r="C60" s="172"/>
      <c r="D60" s="220"/>
      <c r="E60" s="183"/>
      <c r="F60" s="76"/>
      <c r="G60" s="76"/>
      <c r="H60" s="76"/>
      <c r="I60" s="239"/>
      <c r="J60" s="76"/>
      <c r="K60" s="76"/>
      <c r="L60" s="76"/>
      <c r="M60" s="76"/>
      <c r="N60" s="76"/>
      <c r="O60" s="250"/>
      <c r="P60" s="172"/>
      <c r="Q60" s="168"/>
    </row>
    <row r="61" spans="1:17" ht="15" x14ac:dyDescent="0.2">
      <c r="A61" s="202">
        <v>55.13</v>
      </c>
      <c r="B61" s="181" t="s">
        <v>1201</v>
      </c>
      <c r="C61" s="172" t="s">
        <v>1191</v>
      </c>
      <c r="D61" s="198"/>
      <c r="E61" s="198"/>
      <c r="F61" s="185" t="s">
        <v>534</v>
      </c>
      <c r="G61" s="226">
        <v>129000000</v>
      </c>
      <c r="H61" s="185"/>
      <c r="I61" s="185"/>
      <c r="J61" s="185"/>
      <c r="K61" s="185"/>
      <c r="L61" s="185"/>
      <c r="M61" s="185"/>
      <c r="N61" s="185"/>
      <c r="O61" s="250"/>
      <c r="P61" s="172"/>
      <c r="Q61" s="168"/>
    </row>
    <row r="62" spans="1:17" ht="15" x14ac:dyDescent="0.2">
      <c r="A62" s="202"/>
      <c r="B62" s="181"/>
      <c r="C62" s="172"/>
      <c r="D62" s="183"/>
      <c r="E62" s="183"/>
      <c r="F62" s="76"/>
      <c r="G62" s="205"/>
      <c r="H62" s="76"/>
      <c r="I62" s="76"/>
      <c r="J62" s="76"/>
      <c r="K62" s="76"/>
      <c r="L62" s="76"/>
      <c r="M62" s="76"/>
      <c r="N62" s="76"/>
      <c r="O62" s="250"/>
      <c r="P62" s="172"/>
      <c r="Q62" s="168"/>
    </row>
    <row r="63" spans="1:17" ht="15" x14ac:dyDescent="0.2">
      <c r="A63" s="194" t="s">
        <v>739</v>
      </c>
      <c r="B63" s="186" t="s">
        <v>733</v>
      </c>
      <c r="C63" s="172" t="s">
        <v>240</v>
      </c>
      <c r="D63" s="76">
        <v>13000</v>
      </c>
      <c r="E63" s="187"/>
      <c r="F63" s="187"/>
      <c r="G63" s="187"/>
      <c r="H63" s="187"/>
      <c r="I63" s="187"/>
      <c r="J63" s="187"/>
      <c r="K63" s="187"/>
      <c r="L63" s="187">
        <v>30000</v>
      </c>
      <c r="M63" s="187"/>
      <c r="N63" s="187"/>
      <c r="O63" s="250"/>
      <c r="P63" s="178">
        <f ca="1">SUM(P43:P63)</f>
        <v>0</v>
      </c>
      <c r="Q63" s="188">
        <f ca="1">SUM(Q43:Q63)</f>
        <v>0</v>
      </c>
    </row>
    <row r="64" spans="1:17" ht="15" x14ac:dyDescent="0.2">
      <c r="A64" s="195" t="s">
        <v>742</v>
      </c>
      <c r="B64" s="181" t="s">
        <v>735</v>
      </c>
      <c r="C64" s="172" t="s">
        <v>240</v>
      </c>
      <c r="D64" s="76">
        <v>2000</v>
      </c>
      <c r="E64" s="76"/>
      <c r="F64" s="76"/>
      <c r="G64" s="76"/>
      <c r="H64" s="76"/>
      <c r="I64" s="76"/>
      <c r="J64" s="76"/>
      <c r="K64" s="76"/>
      <c r="L64" s="76">
        <v>4000</v>
      </c>
      <c r="M64" s="76"/>
      <c r="N64" s="76"/>
      <c r="O64" s="250"/>
      <c r="P64" s="172"/>
      <c r="Q64" s="168"/>
    </row>
    <row r="65" spans="1:17" ht="15" x14ac:dyDescent="0.2">
      <c r="A65" s="195" t="s">
        <v>743</v>
      </c>
      <c r="B65" s="181" t="s">
        <v>736</v>
      </c>
      <c r="C65" s="172" t="s">
        <v>240</v>
      </c>
      <c r="D65" s="76">
        <v>2000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250"/>
      <c r="P65" s="172"/>
      <c r="Q65" s="168"/>
    </row>
    <row r="66" spans="1:17" ht="15" x14ac:dyDescent="0.2">
      <c r="A66" s="195" t="s">
        <v>747</v>
      </c>
      <c r="B66" s="75" t="s">
        <v>748</v>
      </c>
      <c r="C66" s="172" t="s">
        <v>240</v>
      </c>
      <c r="D66" s="76">
        <v>13000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250"/>
      <c r="P66" s="172"/>
      <c r="Q66" s="168"/>
    </row>
    <row r="67" spans="1:17" ht="15" x14ac:dyDescent="0.2">
      <c r="A67" s="195" t="s">
        <v>753</v>
      </c>
      <c r="B67" s="75" t="s">
        <v>754</v>
      </c>
      <c r="C67" s="172" t="s">
        <v>240</v>
      </c>
      <c r="D67" s="76">
        <v>2000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250"/>
      <c r="P67" s="172"/>
      <c r="Q67" s="168"/>
    </row>
    <row r="68" spans="1:17" ht="15" x14ac:dyDescent="0.2">
      <c r="A68" s="195" t="s">
        <v>755</v>
      </c>
      <c r="B68" s="75" t="s">
        <v>756</v>
      </c>
      <c r="C68" s="172" t="s">
        <v>240</v>
      </c>
      <c r="D68" s="76">
        <v>2000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250"/>
      <c r="P68" s="172"/>
      <c r="Q68" s="168"/>
    </row>
    <row r="69" spans="1:17" ht="15" x14ac:dyDescent="0.2">
      <c r="A69" s="196" t="s">
        <v>767</v>
      </c>
      <c r="B69" s="186" t="s">
        <v>768</v>
      </c>
      <c r="C69" s="172" t="s">
        <v>240</v>
      </c>
      <c r="D69" s="76">
        <v>15000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250"/>
      <c r="P69" s="172"/>
      <c r="Q69" s="168"/>
    </row>
    <row r="70" spans="1:17" ht="15" x14ac:dyDescent="0.2">
      <c r="A70" s="196" t="s">
        <v>772</v>
      </c>
      <c r="B70" s="186" t="s">
        <v>774</v>
      </c>
      <c r="C70" s="172" t="s">
        <v>240</v>
      </c>
      <c r="D70" s="76">
        <v>2000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250"/>
      <c r="P70" s="172"/>
      <c r="Q70" s="168"/>
    </row>
    <row r="71" spans="1:17" ht="15" x14ac:dyDescent="0.2">
      <c r="A71" s="196" t="s">
        <v>775</v>
      </c>
      <c r="B71" s="186" t="s">
        <v>779</v>
      </c>
      <c r="C71" s="172" t="s">
        <v>240</v>
      </c>
      <c r="D71" s="76"/>
      <c r="E71" s="76"/>
      <c r="F71" s="76"/>
      <c r="G71" s="76"/>
      <c r="H71" s="76"/>
      <c r="I71" s="76">
        <v>15000</v>
      </c>
      <c r="J71" s="76"/>
      <c r="K71" s="76"/>
      <c r="L71" s="76"/>
      <c r="M71" s="76"/>
      <c r="N71" s="76"/>
      <c r="O71" s="250"/>
      <c r="P71" s="172"/>
      <c r="Q71" s="168"/>
    </row>
    <row r="72" spans="1:17" ht="15" x14ac:dyDescent="0.2">
      <c r="A72" s="196" t="s">
        <v>778</v>
      </c>
      <c r="B72" s="186" t="s">
        <v>774</v>
      </c>
      <c r="C72" s="172" t="s">
        <v>240</v>
      </c>
      <c r="D72" s="76"/>
      <c r="E72" s="76"/>
      <c r="F72" s="76"/>
      <c r="G72" s="76"/>
      <c r="H72" s="76"/>
      <c r="I72" s="76">
        <v>2000</v>
      </c>
      <c r="J72" s="76"/>
      <c r="K72" s="76"/>
      <c r="L72" s="76"/>
      <c r="M72" s="76"/>
      <c r="N72" s="76"/>
      <c r="O72" s="250"/>
      <c r="P72" s="172"/>
      <c r="Q72" s="168"/>
    </row>
    <row r="73" spans="1:17" ht="15" x14ac:dyDescent="0.2">
      <c r="A73" s="196" t="s">
        <v>785</v>
      </c>
      <c r="B73" s="186" t="s">
        <v>784</v>
      </c>
      <c r="C73" s="172" t="s">
        <v>240</v>
      </c>
      <c r="D73" s="76">
        <v>2000</v>
      </c>
      <c r="E73" s="76"/>
      <c r="F73" s="76"/>
      <c r="G73" s="76"/>
      <c r="H73" s="76"/>
      <c r="I73" s="76">
        <v>2000</v>
      </c>
      <c r="J73" s="76"/>
      <c r="K73" s="76"/>
      <c r="L73" s="76"/>
      <c r="M73" s="76"/>
      <c r="N73" s="76"/>
      <c r="O73" s="250"/>
      <c r="P73" s="172"/>
      <c r="Q73" s="168"/>
    </row>
    <row r="74" spans="1:17" ht="15" x14ac:dyDescent="0.2">
      <c r="A74" s="196" t="s">
        <v>787</v>
      </c>
      <c r="B74" s="186" t="s">
        <v>791</v>
      </c>
      <c r="C74" s="172" t="s">
        <v>240</v>
      </c>
      <c r="D74" s="76">
        <v>15000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250"/>
      <c r="P74" s="172"/>
      <c r="Q74" s="168"/>
    </row>
    <row r="75" spans="1:17" ht="15" x14ac:dyDescent="0.2">
      <c r="A75" s="196" t="s">
        <v>790</v>
      </c>
      <c r="B75" s="186" t="s">
        <v>774</v>
      </c>
      <c r="C75" s="172" t="s">
        <v>240</v>
      </c>
      <c r="D75" s="76">
        <v>2000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250"/>
      <c r="P75" s="172">
        <v>30000</v>
      </c>
      <c r="Q75" s="168"/>
    </row>
    <row r="76" spans="1:17" ht="15" x14ac:dyDescent="0.2">
      <c r="A76" s="193">
        <v>8.4</v>
      </c>
      <c r="B76" s="186" t="s">
        <v>362</v>
      </c>
      <c r="C76" s="172" t="s">
        <v>240</v>
      </c>
      <c r="D76" s="182">
        <v>4000</v>
      </c>
      <c r="E76" s="182"/>
      <c r="F76" s="76"/>
      <c r="G76" s="76"/>
      <c r="H76" s="76"/>
      <c r="I76" s="182"/>
      <c r="J76" s="76"/>
      <c r="K76" s="76"/>
      <c r="L76" s="182"/>
      <c r="M76" s="76"/>
      <c r="N76" s="76"/>
      <c r="O76" s="250"/>
      <c r="P76" s="172"/>
      <c r="Q76" s="168"/>
    </row>
    <row r="77" spans="1:17" ht="15" x14ac:dyDescent="0.2">
      <c r="A77" s="193">
        <v>8.5</v>
      </c>
      <c r="B77" s="186" t="s">
        <v>1241</v>
      </c>
      <c r="C77" s="172" t="s">
        <v>240</v>
      </c>
      <c r="D77" s="182">
        <v>100000</v>
      </c>
      <c r="E77" s="182"/>
      <c r="F77" s="76"/>
      <c r="G77" s="76"/>
      <c r="H77" s="76"/>
      <c r="I77" s="182"/>
      <c r="J77" s="76"/>
      <c r="K77" s="76"/>
      <c r="L77" s="182"/>
      <c r="M77" s="76"/>
      <c r="N77" s="76"/>
      <c r="O77" s="250"/>
      <c r="P77" s="172"/>
      <c r="Q77" s="168"/>
    </row>
    <row r="78" spans="1:17" ht="15" x14ac:dyDescent="0.2">
      <c r="A78" s="194">
        <v>10.3</v>
      </c>
      <c r="B78" s="168" t="s">
        <v>1184</v>
      </c>
      <c r="C78" s="172" t="s">
        <v>240</v>
      </c>
      <c r="D78" s="182">
        <v>4000</v>
      </c>
      <c r="E78" s="182"/>
      <c r="F78" s="76"/>
      <c r="G78" s="76"/>
      <c r="H78" s="76"/>
      <c r="I78" s="76"/>
      <c r="J78" s="76"/>
      <c r="K78" s="76"/>
      <c r="L78" s="76"/>
      <c r="M78" s="76"/>
      <c r="N78" s="76"/>
      <c r="O78" s="250"/>
      <c r="P78" s="172"/>
      <c r="Q78" s="168"/>
    </row>
    <row r="79" spans="1:17" ht="15" x14ac:dyDescent="0.2">
      <c r="A79" s="194">
        <v>10.4</v>
      </c>
      <c r="B79" s="181" t="s">
        <v>900</v>
      </c>
      <c r="C79" s="172" t="s">
        <v>240</v>
      </c>
      <c r="D79" s="76">
        <v>2000</v>
      </c>
      <c r="E79" s="76"/>
      <c r="F79" s="75"/>
      <c r="G79" s="76"/>
      <c r="H79" s="76"/>
      <c r="I79" s="76">
        <v>2000</v>
      </c>
      <c r="J79" s="76"/>
      <c r="K79" s="76"/>
      <c r="L79" s="183"/>
      <c r="M79" s="76"/>
      <c r="N79" s="76"/>
      <c r="O79" s="250"/>
      <c r="P79" s="172"/>
      <c r="Q79" s="168"/>
    </row>
    <row r="80" spans="1:17" ht="30" x14ac:dyDescent="0.2">
      <c r="A80" s="194">
        <v>10.5</v>
      </c>
      <c r="B80" s="200" t="s">
        <v>423</v>
      </c>
      <c r="C80" s="172" t="s">
        <v>240</v>
      </c>
      <c r="D80" s="76">
        <v>14000</v>
      </c>
      <c r="E80" s="76"/>
      <c r="F80" s="75"/>
      <c r="G80" s="76"/>
      <c r="H80" s="76"/>
      <c r="I80" s="76"/>
      <c r="J80" s="76"/>
      <c r="K80" s="76"/>
      <c r="L80" s="183"/>
      <c r="M80" s="76"/>
      <c r="N80" s="76"/>
      <c r="O80" s="250"/>
      <c r="P80" s="172"/>
      <c r="Q80" s="168"/>
    </row>
    <row r="81" spans="1:17" ht="15" x14ac:dyDescent="0.2">
      <c r="A81" s="194">
        <v>10.7</v>
      </c>
      <c r="B81" s="201" t="s">
        <v>902</v>
      </c>
      <c r="C81" s="172" t="s">
        <v>240</v>
      </c>
      <c r="D81" s="76"/>
      <c r="E81" s="76"/>
      <c r="F81" s="75" t="s">
        <v>43</v>
      </c>
      <c r="G81" s="76">
        <v>12000000</v>
      </c>
      <c r="H81" s="76"/>
      <c r="I81" s="76"/>
      <c r="J81" s="76" t="s">
        <v>43</v>
      </c>
      <c r="K81" s="76">
        <v>12000000</v>
      </c>
      <c r="L81" s="183"/>
      <c r="M81" s="76" t="s">
        <v>43</v>
      </c>
      <c r="N81" s="76">
        <v>12000000</v>
      </c>
      <c r="O81" s="250"/>
      <c r="P81" s="172"/>
      <c r="Q81" s="168"/>
    </row>
    <row r="82" spans="1:17" ht="15" x14ac:dyDescent="0.2">
      <c r="A82" s="194">
        <v>10.8</v>
      </c>
      <c r="B82" s="201" t="s">
        <v>903</v>
      </c>
      <c r="C82" s="172" t="s">
        <v>240</v>
      </c>
      <c r="D82" s="76">
        <v>360000</v>
      </c>
      <c r="E82" s="76"/>
      <c r="F82" s="75"/>
      <c r="G82" s="76"/>
      <c r="H82" s="76"/>
      <c r="I82" s="76">
        <v>360000</v>
      </c>
      <c r="J82" s="76"/>
      <c r="K82" s="76"/>
      <c r="L82" s="183">
        <v>360000</v>
      </c>
      <c r="M82" s="76"/>
      <c r="N82" s="76"/>
      <c r="O82" s="250"/>
      <c r="P82" s="172"/>
      <c r="Q82" s="168"/>
    </row>
    <row r="83" spans="1:17" ht="15" x14ac:dyDescent="0.2">
      <c r="A83" s="202">
        <v>10.1</v>
      </c>
      <c r="B83" s="201" t="s">
        <v>904</v>
      </c>
      <c r="C83" s="172" t="s">
        <v>240</v>
      </c>
      <c r="D83" s="76">
        <v>23400</v>
      </c>
      <c r="E83" s="76"/>
      <c r="F83" s="75"/>
      <c r="G83" s="76"/>
      <c r="H83" s="76"/>
      <c r="I83" s="76">
        <v>23400</v>
      </c>
      <c r="J83" s="76"/>
      <c r="K83" s="76"/>
      <c r="L83" s="183">
        <v>23400</v>
      </c>
      <c r="M83" s="76"/>
      <c r="N83" s="76"/>
      <c r="O83" s="250"/>
      <c r="P83" s="172"/>
      <c r="Q83" s="168"/>
    </row>
    <row r="84" spans="1:17" ht="15" x14ac:dyDescent="0.2">
      <c r="A84" s="202">
        <v>10.11</v>
      </c>
      <c r="B84" s="201" t="s">
        <v>905</v>
      </c>
      <c r="C84" s="172" t="s">
        <v>240</v>
      </c>
      <c r="D84" s="76">
        <v>29000</v>
      </c>
      <c r="E84" s="76"/>
      <c r="F84" s="75"/>
      <c r="G84" s="76"/>
      <c r="H84" s="76"/>
      <c r="I84" s="76">
        <v>29000</v>
      </c>
      <c r="J84" s="76"/>
      <c r="K84" s="76"/>
      <c r="L84" s="183">
        <v>29000</v>
      </c>
      <c r="M84" s="76"/>
      <c r="N84" s="76"/>
      <c r="O84" s="250"/>
      <c r="P84" s="172"/>
      <c r="Q84" s="168"/>
    </row>
    <row r="85" spans="1:17" ht="15" x14ac:dyDescent="0.2">
      <c r="A85" s="180">
        <v>12.2</v>
      </c>
      <c r="B85" s="186" t="s">
        <v>453</v>
      </c>
      <c r="C85" s="172" t="s">
        <v>240</v>
      </c>
      <c r="D85" s="185">
        <v>1000000</v>
      </c>
      <c r="E85" s="185"/>
      <c r="F85" s="185"/>
      <c r="G85" s="185"/>
      <c r="H85" s="185"/>
      <c r="I85" s="185">
        <v>1050000</v>
      </c>
      <c r="J85" s="185"/>
      <c r="K85" s="185"/>
      <c r="L85" s="185">
        <v>1055000</v>
      </c>
      <c r="M85" s="185"/>
      <c r="N85" s="185"/>
      <c r="O85" s="250"/>
      <c r="P85" s="172"/>
      <c r="Q85" s="168"/>
    </row>
    <row r="86" spans="1:17" ht="15" x14ac:dyDescent="0.2">
      <c r="A86" s="180">
        <v>12.3</v>
      </c>
      <c r="B86" s="186" t="s">
        <v>454</v>
      </c>
      <c r="C86" s="172" t="s">
        <v>240</v>
      </c>
      <c r="D86" s="76">
        <v>10000</v>
      </c>
      <c r="E86" s="187"/>
      <c r="F86" s="187"/>
      <c r="G86" s="187"/>
      <c r="H86" s="187"/>
      <c r="I86" s="187">
        <v>10500</v>
      </c>
      <c r="J86" s="187"/>
      <c r="K86" s="187"/>
      <c r="L86" s="187">
        <v>11030</v>
      </c>
      <c r="M86" s="187"/>
      <c r="N86" s="187"/>
      <c r="O86" s="250"/>
      <c r="P86" s="178">
        <f>SUM(P67:P85)</f>
        <v>30000</v>
      </c>
      <c r="Q86" s="188">
        <f ca="1">SUM(Q67:Q86)</f>
        <v>0</v>
      </c>
    </row>
    <row r="87" spans="1:17" ht="15" x14ac:dyDescent="0.2">
      <c r="A87" s="180">
        <v>12.5</v>
      </c>
      <c r="B87" s="186" t="s">
        <v>944</v>
      </c>
      <c r="C87" s="172" t="s">
        <v>240</v>
      </c>
      <c r="D87" s="76">
        <v>25000</v>
      </c>
      <c r="E87" s="76"/>
      <c r="F87" s="76"/>
      <c r="G87" s="76"/>
      <c r="H87" s="76"/>
      <c r="I87" s="76">
        <v>26250</v>
      </c>
      <c r="J87" s="76"/>
      <c r="K87" s="76"/>
      <c r="L87" s="76">
        <v>27560</v>
      </c>
      <c r="M87" s="76"/>
      <c r="N87" s="76"/>
      <c r="O87" s="250"/>
      <c r="P87" s="172"/>
      <c r="Q87" s="168"/>
    </row>
    <row r="88" spans="1:17" ht="15" x14ac:dyDescent="0.2">
      <c r="A88" s="180">
        <v>12.7</v>
      </c>
      <c r="B88" s="186" t="s">
        <v>946</v>
      </c>
      <c r="C88" s="172" t="s">
        <v>240</v>
      </c>
      <c r="D88" s="76">
        <v>20000</v>
      </c>
      <c r="E88" s="76"/>
      <c r="F88" s="76"/>
      <c r="G88" s="76"/>
      <c r="H88" s="76"/>
      <c r="I88" s="76">
        <v>22000</v>
      </c>
      <c r="J88" s="76"/>
      <c r="K88" s="76"/>
      <c r="L88" s="76">
        <v>22050</v>
      </c>
      <c r="M88" s="76"/>
      <c r="N88" s="76"/>
      <c r="O88" s="250"/>
      <c r="P88" s="172"/>
      <c r="Q88" s="168"/>
    </row>
    <row r="89" spans="1:17" ht="15" x14ac:dyDescent="0.2">
      <c r="A89" s="180">
        <v>12.9</v>
      </c>
      <c r="B89" s="186" t="s">
        <v>948</v>
      </c>
      <c r="C89" s="172" t="s">
        <v>240</v>
      </c>
      <c r="D89" s="76">
        <v>8000</v>
      </c>
      <c r="E89" s="76"/>
      <c r="F89" s="76"/>
      <c r="G89" s="76"/>
      <c r="H89" s="76"/>
      <c r="I89" s="76">
        <v>8400</v>
      </c>
      <c r="J89" s="76"/>
      <c r="K89" s="76"/>
      <c r="L89" s="76">
        <v>8820</v>
      </c>
      <c r="M89" s="76"/>
      <c r="N89" s="76"/>
      <c r="O89" s="250"/>
      <c r="P89" s="172"/>
      <c r="Q89" s="168"/>
    </row>
    <row r="90" spans="1:17" ht="15" x14ac:dyDescent="0.2">
      <c r="A90" s="206">
        <v>12.13</v>
      </c>
      <c r="B90" s="186" t="s">
        <v>952</v>
      </c>
      <c r="C90" s="172" t="s">
        <v>240</v>
      </c>
      <c r="D90" s="76">
        <v>50000</v>
      </c>
      <c r="E90" s="76"/>
      <c r="F90" s="76"/>
      <c r="G90" s="76"/>
      <c r="H90" s="76"/>
      <c r="I90" s="76">
        <v>52500</v>
      </c>
      <c r="J90" s="76"/>
      <c r="K90" s="76"/>
      <c r="L90" s="76">
        <v>55530</v>
      </c>
      <c r="M90" s="76"/>
      <c r="N90" s="76"/>
      <c r="O90" s="250"/>
      <c r="P90" s="172"/>
      <c r="Q90" s="168"/>
    </row>
    <row r="91" spans="1:17" ht="15" x14ac:dyDescent="0.2">
      <c r="A91" s="193">
        <v>13.1</v>
      </c>
      <c r="B91" s="75" t="s">
        <v>444</v>
      </c>
      <c r="C91" s="172" t="s">
        <v>240</v>
      </c>
      <c r="D91" s="76">
        <v>50000</v>
      </c>
      <c r="E91" s="76"/>
      <c r="F91" s="75"/>
      <c r="G91" s="76"/>
      <c r="H91" s="76"/>
      <c r="I91" s="75"/>
      <c r="J91" s="75"/>
      <c r="K91" s="75"/>
      <c r="L91" s="75"/>
      <c r="M91" s="75"/>
      <c r="N91" s="75"/>
      <c r="O91" s="250"/>
      <c r="P91" s="172"/>
      <c r="Q91" s="168"/>
    </row>
    <row r="92" spans="1:17" ht="15" x14ac:dyDescent="0.2">
      <c r="A92" s="193">
        <v>13.4</v>
      </c>
      <c r="B92" s="75" t="s">
        <v>1240</v>
      </c>
      <c r="C92" s="172" t="s">
        <v>240</v>
      </c>
      <c r="D92" s="76">
        <v>2500</v>
      </c>
      <c r="E92" s="76"/>
      <c r="F92" s="76"/>
      <c r="G92" s="182"/>
      <c r="H92" s="182"/>
      <c r="I92" s="76"/>
      <c r="J92" s="76"/>
      <c r="K92" s="76"/>
      <c r="L92" s="76"/>
      <c r="M92" s="76"/>
      <c r="N92" s="76"/>
      <c r="O92" s="250"/>
      <c r="P92" s="172"/>
      <c r="Q92" s="168"/>
    </row>
    <row r="93" spans="1:17" ht="15" x14ac:dyDescent="0.2">
      <c r="A93" s="193">
        <v>14.1</v>
      </c>
      <c r="B93" s="186" t="s">
        <v>954</v>
      </c>
      <c r="C93" s="172" t="s">
        <v>240</v>
      </c>
      <c r="D93" s="76">
        <v>100170</v>
      </c>
      <c r="E93" s="76"/>
      <c r="F93" s="76"/>
      <c r="G93" s="76"/>
      <c r="H93" s="76"/>
      <c r="I93" s="76">
        <v>105000</v>
      </c>
      <c r="J93" s="76"/>
      <c r="K93" s="76"/>
      <c r="L93" s="76">
        <v>110000</v>
      </c>
      <c r="M93" s="76"/>
      <c r="N93" s="76"/>
      <c r="O93" s="250"/>
      <c r="P93" s="172"/>
      <c r="Q93" s="168"/>
    </row>
    <row r="94" spans="1:17" ht="15" x14ac:dyDescent="0.2">
      <c r="A94" s="209">
        <v>14.3</v>
      </c>
      <c r="B94" s="200" t="s">
        <v>458</v>
      </c>
      <c r="C94" s="172" t="s">
        <v>240</v>
      </c>
      <c r="D94" s="183"/>
      <c r="E94" s="183"/>
      <c r="F94" s="76"/>
      <c r="G94" s="76"/>
      <c r="H94" s="76"/>
      <c r="I94" s="76">
        <v>2500000</v>
      </c>
      <c r="J94" s="76"/>
      <c r="K94" s="76"/>
      <c r="L94" s="76"/>
      <c r="M94" s="76"/>
      <c r="N94" s="76"/>
      <c r="O94" s="250"/>
      <c r="P94" s="172"/>
      <c r="Q94" s="168"/>
    </row>
    <row r="95" spans="1:17" ht="15" x14ac:dyDescent="0.2">
      <c r="A95" s="194" t="s">
        <v>1001</v>
      </c>
      <c r="B95" s="186" t="s">
        <v>728</v>
      </c>
      <c r="C95" s="172" t="s">
        <v>240</v>
      </c>
      <c r="D95" s="227">
        <v>2000000</v>
      </c>
      <c r="E95" s="227"/>
      <c r="F95" s="179"/>
      <c r="G95" s="179"/>
      <c r="H95" s="179"/>
      <c r="I95" s="179"/>
      <c r="J95" s="179"/>
      <c r="K95" s="179"/>
      <c r="L95" s="179"/>
      <c r="M95" s="179"/>
      <c r="N95" s="179"/>
      <c r="O95" s="250"/>
      <c r="P95" s="178">
        <f>SUM(P89:P94)</f>
        <v>0</v>
      </c>
      <c r="Q95" s="188">
        <f>SUM(Q89:Q94)</f>
        <v>0</v>
      </c>
    </row>
    <row r="96" spans="1:17" ht="15" x14ac:dyDescent="0.2">
      <c r="A96" s="194" t="s">
        <v>1004</v>
      </c>
      <c r="B96" s="186" t="s">
        <v>796</v>
      </c>
      <c r="C96" s="172" t="s">
        <v>240</v>
      </c>
      <c r="D96" s="205">
        <v>450000</v>
      </c>
      <c r="E96" s="205"/>
      <c r="F96" s="76"/>
      <c r="G96" s="76"/>
      <c r="H96" s="76"/>
      <c r="I96" s="76">
        <v>300000</v>
      </c>
      <c r="J96" s="76"/>
      <c r="K96" s="76"/>
      <c r="L96" s="76">
        <v>150000</v>
      </c>
      <c r="M96" s="76"/>
      <c r="N96" s="76"/>
      <c r="O96" s="250"/>
      <c r="P96" s="172"/>
      <c r="Q96" s="168"/>
    </row>
    <row r="97" spans="1:17" ht="15" x14ac:dyDescent="0.2">
      <c r="A97" s="202" t="s">
        <v>988</v>
      </c>
      <c r="B97" s="186" t="s">
        <v>838</v>
      </c>
      <c r="C97" s="172" t="s">
        <v>240</v>
      </c>
      <c r="D97" s="76"/>
      <c r="E97" s="76"/>
      <c r="F97" s="76"/>
      <c r="G97" s="76"/>
      <c r="H97" s="76"/>
      <c r="I97" s="182"/>
      <c r="J97" s="168"/>
      <c r="K97" s="182"/>
      <c r="L97" s="76">
        <v>3000000</v>
      </c>
      <c r="M97" s="76"/>
      <c r="N97" s="76"/>
      <c r="O97" s="250"/>
      <c r="P97" s="172"/>
      <c r="Q97" s="168"/>
    </row>
    <row r="98" spans="1:17" ht="15" x14ac:dyDescent="0.2">
      <c r="A98" s="193" t="s">
        <v>1305</v>
      </c>
      <c r="B98" s="186" t="s">
        <v>846</v>
      </c>
      <c r="C98" s="172" t="s">
        <v>240</v>
      </c>
      <c r="D98" s="76">
        <v>14000</v>
      </c>
      <c r="E98" s="76"/>
      <c r="F98" s="76"/>
      <c r="G98" s="76"/>
      <c r="H98" s="76"/>
      <c r="I98" s="182"/>
      <c r="J98" s="168"/>
      <c r="K98" s="182"/>
      <c r="L98" s="76"/>
      <c r="M98" s="76"/>
      <c r="N98" s="76"/>
      <c r="O98" s="250"/>
      <c r="P98" s="172"/>
      <c r="Q98" s="168"/>
    </row>
    <row r="99" spans="1:17" ht="15" x14ac:dyDescent="0.2">
      <c r="A99" s="202" t="s">
        <v>1306</v>
      </c>
      <c r="B99" s="186" t="s">
        <v>847</v>
      </c>
      <c r="C99" s="172" t="s">
        <v>240</v>
      </c>
      <c r="D99" s="76">
        <v>2000</v>
      </c>
      <c r="E99" s="76"/>
      <c r="F99" s="76"/>
      <c r="G99" s="76"/>
      <c r="H99" s="76"/>
      <c r="I99" s="182">
        <v>1200</v>
      </c>
      <c r="J99" s="168"/>
      <c r="K99" s="182"/>
      <c r="L99" s="76"/>
      <c r="M99" s="76"/>
      <c r="N99" s="76"/>
      <c r="O99" s="250"/>
      <c r="P99" s="172"/>
      <c r="Q99" s="168"/>
    </row>
    <row r="100" spans="1:17" ht="15" x14ac:dyDescent="0.2">
      <c r="A100" s="193" t="s">
        <v>1307</v>
      </c>
      <c r="B100" s="186" t="s">
        <v>848</v>
      </c>
      <c r="C100" s="172" t="s">
        <v>240</v>
      </c>
      <c r="D100" s="76">
        <v>1800</v>
      </c>
      <c r="E100" s="76"/>
      <c r="F100" s="76"/>
      <c r="G100" s="76"/>
      <c r="H100" s="76"/>
      <c r="I100" s="182"/>
      <c r="J100" s="168"/>
      <c r="K100" s="182"/>
      <c r="L100" s="76"/>
      <c r="M100" s="76"/>
      <c r="N100" s="76"/>
      <c r="O100" s="250"/>
      <c r="P100" s="172"/>
      <c r="Q100" s="168"/>
    </row>
    <row r="101" spans="1:17" ht="15" x14ac:dyDescent="0.2">
      <c r="A101" s="202" t="s">
        <v>1308</v>
      </c>
      <c r="B101" s="186" t="s">
        <v>849</v>
      </c>
      <c r="C101" s="172" t="s">
        <v>240</v>
      </c>
      <c r="D101" s="76">
        <v>3600</v>
      </c>
      <c r="E101" s="76"/>
      <c r="F101" s="76"/>
      <c r="G101" s="76"/>
      <c r="H101" s="76"/>
      <c r="I101" s="182"/>
      <c r="J101" s="168"/>
      <c r="K101" s="182"/>
      <c r="L101" s="76"/>
      <c r="M101" s="76"/>
      <c r="N101" s="76"/>
      <c r="O101" s="250"/>
      <c r="P101" s="172"/>
      <c r="Q101" s="168"/>
    </row>
    <row r="102" spans="1:17" ht="15" x14ac:dyDescent="0.2">
      <c r="A102" s="193" t="s">
        <v>1311</v>
      </c>
      <c r="B102" s="186" t="s">
        <v>852</v>
      </c>
      <c r="C102" s="172" t="s">
        <v>240</v>
      </c>
      <c r="D102" s="76">
        <v>2000</v>
      </c>
      <c r="E102" s="76"/>
      <c r="F102" s="76"/>
      <c r="G102" s="76"/>
      <c r="H102" s="76"/>
      <c r="I102" s="182"/>
      <c r="J102" s="168"/>
      <c r="K102" s="182"/>
      <c r="L102" s="76"/>
      <c r="M102" s="76"/>
      <c r="N102" s="76"/>
      <c r="O102" s="250"/>
      <c r="P102" s="172"/>
      <c r="Q102" s="168"/>
    </row>
    <row r="103" spans="1:17" ht="15" x14ac:dyDescent="0.2">
      <c r="A103" s="202" t="s">
        <v>1312</v>
      </c>
      <c r="B103" s="186" t="s">
        <v>853</v>
      </c>
      <c r="C103" s="172" t="s">
        <v>240</v>
      </c>
      <c r="D103" s="76">
        <v>200</v>
      </c>
      <c r="E103" s="76"/>
      <c r="F103" s="76"/>
      <c r="G103" s="76"/>
      <c r="H103" s="76"/>
      <c r="I103" s="182"/>
      <c r="J103" s="168"/>
      <c r="K103" s="182"/>
      <c r="L103" s="76"/>
      <c r="M103" s="76"/>
      <c r="N103" s="76"/>
      <c r="O103" s="250"/>
      <c r="P103" s="172"/>
      <c r="Q103" s="168"/>
    </row>
    <row r="104" spans="1:17" ht="15" x14ac:dyDescent="0.2">
      <c r="A104" s="202" t="s">
        <v>1314</v>
      </c>
      <c r="B104" s="186" t="s">
        <v>855</v>
      </c>
      <c r="C104" s="172" t="s">
        <v>240</v>
      </c>
      <c r="D104" s="76">
        <v>6000</v>
      </c>
      <c r="E104" s="76"/>
      <c r="F104" s="76"/>
      <c r="G104" s="205"/>
      <c r="H104" s="76"/>
      <c r="I104" s="182"/>
      <c r="J104" s="168"/>
      <c r="K104" s="182"/>
      <c r="L104" s="76"/>
      <c r="M104" s="76"/>
      <c r="N104" s="76"/>
      <c r="O104" s="250"/>
      <c r="P104" s="172"/>
      <c r="Q104" s="168"/>
    </row>
    <row r="105" spans="1:17" ht="15" x14ac:dyDescent="0.2">
      <c r="A105" s="193" t="s">
        <v>1315</v>
      </c>
      <c r="B105" s="186" t="s">
        <v>856</v>
      </c>
      <c r="C105" s="172" t="s">
        <v>240</v>
      </c>
      <c r="D105" s="76">
        <v>7000</v>
      </c>
      <c r="E105" s="76"/>
      <c r="F105" s="76"/>
      <c r="G105" s="205"/>
      <c r="H105" s="76"/>
      <c r="I105" s="182"/>
      <c r="J105" s="168"/>
      <c r="K105" s="213"/>
      <c r="L105" s="76"/>
      <c r="M105" s="76"/>
      <c r="N105" s="76"/>
      <c r="O105" s="250"/>
      <c r="P105" s="172"/>
      <c r="Q105" s="168"/>
    </row>
    <row r="106" spans="1:17" ht="15" x14ac:dyDescent="0.2">
      <c r="A106" s="202" t="s">
        <v>1316</v>
      </c>
      <c r="B106" s="186" t="s">
        <v>857</v>
      </c>
      <c r="C106" s="172" t="s">
        <v>240</v>
      </c>
      <c r="D106" s="185">
        <v>10000</v>
      </c>
      <c r="E106" s="185"/>
      <c r="F106" s="185"/>
      <c r="G106" s="226"/>
      <c r="H106" s="185"/>
      <c r="I106" s="185"/>
      <c r="J106" s="199"/>
      <c r="K106" s="226"/>
      <c r="L106" s="185"/>
      <c r="M106" s="185"/>
      <c r="N106" s="185"/>
      <c r="O106" s="250"/>
      <c r="P106" s="172"/>
      <c r="Q106" s="168"/>
    </row>
    <row r="107" spans="1:17" ht="15" x14ac:dyDescent="0.2">
      <c r="A107" s="193" t="s">
        <v>1317</v>
      </c>
      <c r="B107" s="186" t="s">
        <v>858</v>
      </c>
      <c r="C107" s="172" t="s">
        <v>240</v>
      </c>
      <c r="D107" s="76">
        <v>20000</v>
      </c>
      <c r="E107" s="76"/>
      <c r="F107" s="76"/>
      <c r="G107" s="205"/>
      <c r="H107" s="76"/>
      <c r="I107" s="182"/>
      <c r="J107" s="168"/>
      <c r="K107" s="182"/>
      <c r="L107" s="76"/>
      <c r="M107" s="76"/>
      <c r="N107" s="205"/>
      <c r="O107" s="250"/>
      <c r="P107" s="172"/>
      <c r="Q107" s="168"/>
    </row>
    <row r="108" spans="1:17" ht="15" x14ac:dyDescent="0.2">
      <c r="A108" s="202" t="s">
        <v>1318</v>
      </c>
      <c r="B108" s="186" t="s">
        <v>859</v>
      </c>
      <c r="C108" s="172" t="s">
        <v>240</v>
      </c>
      <c r="D108" s="76">
        <v>12000</v>
      </c>
      <c r="E108" s="76"/>
      <c r="F108" s="76"/>
      <c r="G108" s="205"/>
      <c r="H108" s="76"/>
      <c r="I108" s="182"/>
      <c r="J108" s="189"/>
      <c r="K108" s="187"/>
      <c r="L108" s="187"/>
      <c r="M108" s="187"/>
      <c r="N108" s="279"/>
      <c r="O108" s="250"/>
      <c r="P108" s="178">
        <f>SUM(P98:P106)</f>
        <v>0</v>
      </c>
      <c r="Q108" s="188">
        <f ca="1">SUM(Q98:Q750)</f>
        <v>0</v>
      </c>
    </row>
    <row r="109" spans="1:17" ht="15" x14ac:dyDescent="0.2">
      <c r="A109" s="193" t="s">
        <v>1319</v>
      </c>
      <c r="B109" s="186" t="s">
        <v>860</v>
      </c>
      <c r="C109" s="172" t="s">
        <v>240</v>
      </c>
      <c r="D109" s="76">
        <v>9000</v>
      </c>
      <c r="E109" s="76"/>
      <c r="F109" s="76"/>
      <c r="G109" s="205"/>
      <c r="H109" s="76"/>
      <c r="I109" s="182"/>
      <c r="J109" s="168"/>
      <c r="K109" s="182"/>
      <c r="L109" s="76"/>
      <c r="M109" s="76"/>
      <c r="N109" s="76"/>
      <c r="O109" s="250"/>
      <c r="P109" s="172"/>
      <c r="Q109" s="168"/>
    </row>
    <row r="110" spans="1:17" ht="15" customHeight="1" x14ac:dyDescent="0.2">
      <c r="A110" s="202" t="s">
        <v>1320</v>
      </c>
      <c r="B110" s="186" t="s">
        <v>861</v>
      </c>
      <c r="C110" s="172" t="s">
        <v>240</v>
      </c>
      <c r="D110" s="76">
        <v>24000</v>
      </c>
      <c r="E110" s="76"/>
      <c r="F110" s="76"/>
      <c r="G110" s="76"/>
      <c r="H110" s="76"/>
      <c r="I110" s="182">
        <v>12000</v>
      </c>
      <c r="J110" s="168"/>
      <c r="K110" s="213"/>
      <c r="L110" s="76"/>
      <c r="M110" s="76"/>
      <c r="N110" s="76"/>
      <c r="O110" s="250"/>
      <c r="P110" s="172"/>
      <c r="Q110" s="168"/>
    </row>
    <row r="111" spans="1:17" ht="16.5" customHeight="1" x14ac:dyDescent="0.2">
      <c r="A111" s="193" t="s">
        <v>1321</v>
      </c>
      <c r="B111" s="186" t="s">
        <v>862</v>
      </c>
      <c r="C111" s="172" t="s">
        <v>240</v>
      </c>
      <c r="D111" s="76">
        <v>12000</v>
      </c>
      <c r="E111" s="76"/>
      <c r="F111" s="76"/>
      <c r="G111" s="76"/>
      <c r="H111" s="76"/>
      <c r="I111" s="182">
        <v>6000</v>
      </c>
      <c r="J111" s="168"/>
      <c r="K111" s="182"/>
      <c r="L111" s="76"/>
      <c r="M111" s="76"/>
      <c r="N111" s="76"/>
      <c r="O111" s="250"/>
      <c r="P111" s="172"/>
      <c r="Q111" s="168"/>
    </row>
    <row r="112" spans="1:17" ht="16.5" customHeight="1" x14ac:dyDescent="0.2">
      <c r="A112" s="202" t="s">
        <v>1322</v>
      </c>
      <c r="B112" s="186" t="s">
        <v>863</v>
      </c>
      <c r="C112" s="172" t="s">
        <v>240</v>
      </c>
      <c r="D112" s="76">
        <v>12000</v>
      </c>
      <c r="E112" s="76"/>
      <c r="F112" s="76"/>
      <c r="G112" s="76"/>
      <c r="H112" s="76"/>
      <c r="I112" s="182"/>
      <c r="J112" s="168"/>
      <c r="K112" s="182"/>
      <c r="L112" s="76"/>
      <c r="M112" s="76"/>
      <c r="N112" s="76"/>
      <c r="O112" s="250"/>
      <c r="P112" s="172"/>
      <c r="Q112" s="168"/>
    </row>
    <row r="113" spans="1:17" ht="18" customHeight="1" x14ac:dyDescent="0.2">
      <c r="A113" s="193" t="s">
        <v>1323</v>
      </c>
      <c r="B113" s="186" t="s">
        <v>864</v>
      </c>
      <c r="C113" s="172" t="s">
        <v>240</v>
      </c>
      <c r="D113" s="76">
        <v>6000</v>
      </c>
      <c r="E113" s="76"/>
      <c r="F113" s="76"/>
      <c r="G113" s="76"/>
      <c r="H113" s="76"/>
      <c r="I113" s="182"/>
      <c r="J113" s="168"/>
      <c r="K113" s="182"/>
      <c r="L113" s="76"/>
      <c r="M113" s="76"/>
      <c r="N113" s="76"/>
      <c r="O113" s="250"/>
      <c r="P113" s="172"/>
      <c r="Q113" s="168"/>
    </row>
    <row r="114" spans="1:17" ht="17.25" customHeight="1" x14ac:dyDescent="0.2">
      <c r="A114" s="202" t="s">
        <v>1324</v>
      </c>
      <c r="B114" s="186" t="s">
        <v>865</v>
      </c>
      <c r="C114" s="172" t="s">
        <v>240</v>
      </c>
      <c r="D114" s="76">
        <v>2000</v>
      </c>
      <c r="E114" s="76"/>
      <c r="F114" s="76"/>
      <c r="G114" s="76"/>
      <c r="H114" s="76"/>
      <c r="I114" s="182"/>
      <c r="J114" s="168"/>
      <c r="K114" s="182"/>
      <c r="L114" s="76"/>
      <c r="M114" s="76"/>
      <c r="N114" s="76"/>
      <c r="O114" s="250"/>
      <c r="P114" s="172"/>
      <c r="Q114" s="168"/>
    </row>
    <row r="115" spans="1:17" ht="18" customHeight="1" x14ac:dyDescent="0.2">
      <c r="A115" s="193" t="s">
        <v>1325</v>
      </c>
      <c r="B115" s="186" t="s">
        <v>866</v>
      </c>
      <c r="C115" s="172" t="s">
        <v>240</v>
      </c>
      <c r="D115" s="76">
        <v>4000</v>
      </c>
      <c r="E115" s="76"/>
      <c r="F115" s="76"/>
      <c r="G115" s="76"/>
      <c r="H115" s="76"/>
      <c r="I115" s="182"/>
      <c r="J115" s="168"/>
      <c r="K115" s="182"/>
      <c r="L115" s="76"/>
      <c r="M115" s="76"/>
      <c r="N115" s="76"/>
      <c r="O115" s="250"/>
      <c r="P115" s="172"/>
      <c r="Q115" s="168"/>
    </row>
    <row r="116" spans="1:17" ht="16.5" customHeight="1" x14ac:dyDescent="0.2">
      <c r="A116" s="202" t="s">
        <v>1326</v>
      </c>
      <c r="B116" s="186" t="s">
        <v>867</v>
      </c>
      <c r="C116" s="172" t="s">
        <v>240</v>
      </c>
      <c r="D116" s="76">
        <v>10000</v>
      </c>
      <c r="E116" s="76"/>
      <c r="F116" s="76" t="s">
        <v>27</v>
      </c>
      <c r="G116" s="76" t="s">
        <v>27</v>
      </c>
      <c r="H116" s="76"/>
      <c r="I116" s="182"/>
      <c r="J116" s="168"/>
      <c r="K116" s="213"/>
      <c r="L116" s="76"/>
      <c r="M116" s="76"/>
      <c r="N116" s="205"/>
      <c r="O116" s="250"/>
      <c r="P116" s="172"/>
      <c r="Q116" s="168"/>
    </row>
    <row r="117" spans="1:17" ht="15.75" customHeight="1" x14ac:dyDescent="0.2">
      <c r="A117" s="195" t="s">
        <v>1063</v>
      </c>
      <c r="B117" s="168" t="s">
        <v>210</v>
      </c>
      <c r="C117" s="172" t="s">
        <v>240</v>
      </c>
      <c r="D117" s="76"/>
      <c r="E117" s="76"/>
      <c r="F117" s="168" t="s">
        <v>537</v>
      </c>
      <c r="G117" s="182">
        <v>5600</v>
      </c>
      <c r="H117" s="182"/>
      <c r="I117" s="182" t="s">
        <v>27</v>
      </c>
      <c r="J117" s="76" t="s">
        <v>537</v>
      </c>
      <c r="K117" s="76">
        <v>6670</v>
      </c>
      <c r="L117" s="182" t="s">
        <v>27</v>
      </c>
      <c r="M117" s="76" t="s">
        <v>537</v>
      </c>
      <c r="N117" s="76">
        <v>7100</v>
      </c>
      <c r="O117" s="250"/>
      <c r="P117" s="172"/>
      <c r="Q117" s="168"/>
    </row>
    <row r="118" spans="1:17" ht="17.25" customHeight="1" x14ac:dyDescent="0.2">
      <c r="A118" s="195" t="s">
        <v>1064</v>
      </c>
      <c r="B118" s="217" t="s">
        <v>211</v>
      </c>
      <c r="C118" s="172" t="s">
        <v>240</v>
      </c>
      <c r="D118" s="76"/>
      <c r="E118" s="76"/>
      <c r="F118" s="168" t="s">
        <v>537</v>
      </c>
      <c r="G118" s="182">
        <v>168000</v>
      </c>
      <c r="H118" s="182"/>
      <c r="I118" s="182" t="s">
        <v>27</v>
      </c>
      <c r="J118" s="76" t="s">
        <v>537</v>
      </c>
      <c r="K118" s="76">
        <v>188160</v>
      </c>
      <c r="L118" s="182" t="s">
        <v>27</v>
      </c>
      <c r="M118" s="76" t="s">
        <v>537</v>
      </c>
      <c r="N118" s="76">
        <v>197600</v>
      </c>
      <c r="O118" s="250"/>
      <c r="P118" s="172"/>
      <c r="Q118" s="168"/>
    </row>
    <row r="119" spans="1:17" ht="18.75" customHeight="1" x14ac:dyDescent="0.2">
      <c r="A119" s="195" t="s">
        <v>1065</v>
      </c>
      <c r="B119" s="217" t="s">
        <v>885</v>
      </c>
      <c r="C119" s="172" t="s">
        <v>240</v>
      </c>
      <c r="D119" s="76">
        <v>300000</v>
      </c>
      <c r="E119" s="76"/>
      <c r="F119" s="168"/>
      <c r="G119" s="182"/>
      <c r="H119" s="182"/>
      <c r="I119" s="182">
        <v>300000</v>
      </c>
      <c r="J119" s="76"/>
      <c r="K119" s="76"/>
      <c r="L119" s="182">
        <v>300000</v>
      </c>
      <c r="M119" s="76"/>
      <c r="N119" s="76"/>
      <c r="O119" s="250"/>
      <c r="P119" s="172"/>
      <c r="Q119" s="168"/>
    </row>
    <row r="120" spans="1:17" ht="18" customHeight="1" x14ac:dyDescent="0.2">
      <c r="A120" s="195" t="s">
        <v>1066</v>
      </c>
      <c r="B120" s="217" t="s">
        <v>884</v>
      </c>
      <c r="C120" s="172" t="s">
        <v>240</v>
      </c>
      <c r="D120" s="76">
        <v>300000</v>
      </c>
      <c r="E120" s="76"/>
      <c r="F120" s="168"/>
      <c r="G120" s="182"/>
      <c r="H120" s="182"/>
      <c r="I120" s="182">
        <v>300000</v>
      </c>
      <c r="J120" s="76"/>
      <c r="K120" s="76"/>
      <c r="L120" s="182">
        <v>300000</v>
      </c>
      <c r="M120" s="76"/>
      <c r="N120" s="76"/>
      <c r="O120" s="250"/>
      <c r="P120" s="172"/>
      <c r="Q120" s="168"/>
    </row>
    <row r="121" spans="1:17" ht="19.5" customHeight="1" x14ac:dyDescent="0.2">
      <c r="A121" s="195" t="s">
        <v>1067</v>
      </c>
      <c r="B121" s="168" t="s">
        <v>48</v>
      </c>
      <c r="C121" s="172" t="s">
        <v>240</v>
      </c>
      <c r="D121" s="76"/>
      <c r="E121" s="76"/>
      <c r="F121" s="168" t="s">
        <v>537</v>
      </c>
      <c r="G121" s="182">
        <v>50400</v>
      </c>
      <c r="H121" s="182"/>
      <c r="I121" s="182" t="s">
        <v>27</v>
      </c>
      <c r="J121" s="76" t="s">
        <v>537</v>
      </c>
      <c r="K121" s="76">
        <v>56450</v>
      </c>
      <c r="L121" s="182" t="s">
        <v>27</v>
      </c>
      <c r="M121" s="76" t="s">
        <v>537</v>
      </c>
      <c r="N121" s="76">
        <v>59300</v>
      </c>
      <c r="O121" s="250"/>
      <c r="P121" s="172"/>
      <c r="Q121" s="168"/>
    </row>
    <row r="122" spans="1:17" ht="30" x14ac:dyDescent="0.2">
      <c r="A122" s="195" t="s">
        <v>1068</v>
      </c>
      <c r="B122" s="217" t="s">
        <v>637</v>
      </c>
      <c r="C122" s="172" t="s">
        <v>240</v>
      </c>
      <c r="D122" s="185">
        <v>60000</v>
      </c>
      <c r="E122" s="185"/>
      <c r="F122" s="199"/>
      <c r="G122" s="185"/>
      <c r="H122" s="185"/>
      <c r="I122" s="185">
        <v>60000</v>
      </c>
      <c r="J122" s="185"/>
      <c r="K122" s="185"/>
      <c r="L122" s="185">
        <v>60000</v>
      </c>
      <c r="M122" s="185"/>
      <c r="N122" s="203"/>
      <c r="O122" s="250"/>
      <c r="P122" s="172"/>
      <c r="Q122" s="168"/>
    </row>
    <row r="123" spans="1:17" ht="16.5" customHeight="1" x14ac:dyDescent="0.2">
      <c r="A123" s="195" t="s">
        <v>1069</v>
      </c>
      <c r="B123" s="168" t="s">
        <v>212</v>
      </c>
      <c r="C123" s="172" t="s">
        <v>240</v>
      </c>
      <c r="D123" s="76"/>
      <c r="E123" s="187"/>
      <c r="F123" s="189" t="s">
        <v>537</v>
      </c>
      <c r="G123" s="187">
        <v>5600</v>
      </c>
      <c r="H123" s="187"/>
      <c r="I123" s="187" t="s">
        <v>27</v>
      </c>
      <c r="J123" s="187" t="s">
        <v>537</v>
      </c>
      <c r="K123" s="187">
        <v>6670</v>
      </c>
      <c r="L123" s="187" t="s">
        <v>27</v>
      </c>
      <c r="M123" s="187" t="s">
        <v>537</v>
      </c>
      <c r="N123" s="187">
        <v>7100</v>
      </c>
      <c r="O123" s="250"/>
      <c r="P123" s="178">
        <f>SUM(P111:P122)</f>
        <v>0</v>
      </c>
      <c r="Q123" s="188">
        <f>SUM(Q111:Q122)</f>
        <v>0</v>
      </c>
    </row>
    <row r="124" spans="1:17" ht="15" x14ac:dyDescent="0.2">
      <c r="A124" s="195" t="s">
        <v>1070</v>
      </c>
      <c r="B124" s="217" t="s">
        <v>70</v>
      </c>
      <c r="C124" s="172" t="s">
        <v>240</v>
      </c>
      <c r="D124" s="76"/>
      <c r="E124" s="76"/>
      <c r="F124" s="168" t="s">
        <v>537</v>
      </c>
      <c r="G124" s="182">
        <v>5600</v>
      </c>
      <c r="H124" s="182"/>
      <c r="I124" s="182"/>
      <c r="J124" s="76" t="s">
        <v>537</v>
      </c>
      <c r="K124" s="76">
        <v>6670</v>
      </c>
      <c r="L124" s="182"/>
      <c r="M124" s="76" t="s">
        <v>537</v>
      </c>
      <c r="N124" s="76">
        <v>7100</v>
      </c>
      <c r="O124" s="250"/>
      <c r="P124" s="172"/>
      <c r="Q124" s="168"/>
    </row>
    <row r="125" spans="1:17" ht="15" x14ac:dyDescent="0.2">
      <c r="A125" s="195" t="s">
        <v>1071</v>
      </c>
      <c r="B125" s="168" t="s">
        <v>636</v>
      </c>
      <c r="C125" s="172" t="s">
        <v>240</v>
      </c>
      <c r="D125" s="76">
        <v>7000</v>
      </c>
      <c r="E125" s="76"/>
      <c r="F125" s="168"/>
      <c r="G125" s="182"/>
      <c r="H125" s="182"/>
      <c r="I125" s="182">
        <v>7000</v>
      </c>
      <c r="J125" s="76"/>
      <c r="K125" s="76"/>
      <c r="L125" s="182">
        <v>7000</v>
      </c>
      <c r="M125" s="76"/>
      <c r="N125" s="76"/>
      <c r="O125" s="250"/>
      <c r="P125" s="172"/>
      <c r="Q125" s="168"/>
    </row>
    <row r="126" spans="1:17" ht="15" x14ac:dyDescent="0.2">
      <c r="A126" s="202" t="s">
        <v>1072</v>
      </c>
      <c r="B126" s="168" t="s">
        <v>638</v>
      </c>
      <c r="C126" s="172" t="s">
        <v>240</v>
      </c>
      <c r="D126" s="76">
        <v>7000</v>
      </c>
      <c r="E126" s="76"/>
      <c r="F126" s="168"/>
      <c r="G126" s="182"/>
      <c r="H126" s="182"/>
      <c r="I126" s="182">
        <v>7000</v>
      </c>
      <c r="J126" s="76"/>
      <c r="K126" s="76"/>
      <c r="L126" s="182">
        <v>7000</v>
      </c>
      <c r="M126" s="76"/>
      <c r="N126" s="76"/>
      <c r="O126" s="250"/>
      <c r="P126" s="172"/>
      <c r="Q126" s="168"/>
    </row>
    <row r="127" spans="1:17" ht="15" x14ac:dyDescent="0.2">
      <c r="A127" s="193" t="s">
        <v>1073</v>
      </c>
      <c r="B127" s="168" t="s">
        <v>214</v>
      </c>
      <c r="C127" s="172" t="s">
        <v>240</v>
      </c>
      <c r="D127" s="76"/>
      <c r="E127" s="76"/>
      <c r="F127" s="168" t="s">
        <v>537</v>
      </c>
      <c r="G127" s="182">
        <v>15000</v>
      </c>
      <c r="H127" s="182"/>
      <c r="I127" s="182" t="s">
        <v>27</v>
      </c>
      <c r="J127" s="76"/>
      <c r="K127" s="76"/>
      <c r="L127" s="168"/>
      <c r="M127" s="76"/>
      <c r="N127" s="76"/>
      <c r="O127" s="250"/>
      <c r="P127" s="172"/>
      <c r="Q127" s="168"/>
    </row>
    <row r="128" spans="1:17" ht="15" x14ac:dyDescent="0.2">
      <c r="A128" s="193" t="s">
        <v>1074</v>
      </c>
      <c r="B128" s="168" t="s">
        <v>1227</v>
      </c>
      <c r="C128" s="172" t="s">
        <v>240</v>
      </c>
      <c r="D128" s="76">
        <v>80000</v>
      </c>
      <c r="E128" s="76"/>
      <c r="F128" s="168"/>
      <c r="G128" s="182"/>
      <c r="H128" s="182"/>
      <c r="I128" s="182">
        <v>80000</v>
      </c>
      <c r="J128" s="76"/>
      <c r="K128" s="76"/>
      <c r="L128" s="182">
        <v>80000</v>
      </c>
      <c r="M128" s="76"/>
      <c r="N128" s="76"/>
      <c r="O128" s="250"/>
      <c r="P128" s="172"/>
      <c r="Q128" s="168"/>
    </row>
    <row r="129" spans="1:17" ht="15" x14ac:dyDescent="0.2">
      <c r="A129" s="193" t="s">
        <v>1075</v>
      </c>
      <c r="B129" s="168" t="s">
        <v>71</v>
      </c>
      <c r="C129" s="172" t="s">
        <v>240</v>
      </c>
      <c r="D129" s="185"/>
      <c r="E129" s="185"/>
      <c r="F129" s="199" t="s">
        <v>537</v>
      </c>
      <c r="G129" s="185">
        <v>1120</v>
      </c>
      <c r="H129" s="185"/>
      <c r="I129" s="185" t="s">
        <v>27</v>
      </c>
      <c r="J129" s="185" t="s">
        <v>537</v>
      </c>
      <c r="K129" s="185">
        <v>1260</v>
      </c>
      <c r="L129" s="185" t="s">
        <v>27</v>
      </c>
      <c r="M129" s="185" t="s">
        <v>537</v>
      </c>
      <c r="N129" s="185">
        <v>1370</v>
      </c>
      <c r="O129" s="250"/>
      <c r="P129" s="172"/>
      <c r="Q129" s="168"/>
    </row>
    <row r="130" spans="1:17" ht="15" x14ac:dyDescent="0.2">
      <c r="A130" s="193" t="s">
        <v>1076</v>
      </c>
      <c r="B130" s="168" t="s">
        <v>639</v>
      </c>
      <c r="C130" s="172" t="s">
        <v>240</v>
      </c>
      <c r="D130" s="76">
        <v>2000</v>
      </c>
      <c r="E130" s="76"/>
      <c r="F130" s="168"/>
      <c r="G130" s="182"/>
      <c r="H130" s="182"/>
      <c r="I130" s="182">
        <v>2000</v>
      </c>
      <c r="J130" s="76"/>
      <c r="K130" s="76"/>
      <c r="L130" s="182">
        <v>2000</v>
      </c>
      <c r="M130" s="76"/>
      <c r="N130" s="76"/>
      <c r="O130" s="250"/>
      <c r="P130" s="178">
        <f>SUM(P128:P128)</f>
        <v>0</v>
      </c>
      <c r="Q130" s="188">
        <f>SUM(Q128:Q128)</f>
        <v>0</v>
      </c>
    </row>
    <row r="131" spans="1:17" ht="15" x14ac:dyDescent="0.2">
      <c r="A131" s="193" t="s">
        <v>1077</v>
      </c>
      <c r="B131" s="168" t="s">
        <v>640</v>
      </c>
      <c r="C131" s="172" t="s">
        <v>240</v>
      </c>
      <c r="D131" s="76">
        <v>2000</v>
      </c>
      <c r="E131" s="76"/>
      <c r="F131" s="168"/>
      <c r="G131" s="182"/>
      <c r="H131" s="182"/>
      <c r="I131" s="182">
        <v>2000</v>
      </c>
      <c r="J131" s="76"/>
      <c r="K131" s="76"/>
      <c r="L131" s="182">
        <v>2000</v>
      </c>
      <c r="M131" s="76"/>
      <c r="N131" s="76"/>
      <c r="O131" s="250"/>
      <c r="P131" s="172"/>
      <c r="Q131" s="168"/>
    </row>
    <row r="132" spans="1:17" ht="15" x14ac:dyDescent="0.2">
      <c r="A132" s="193" t="s">
        <v>1078</v>
      </c>
      <c r="B132" s="168" t="s">
        <v>641</v>
      </c>
      <c r="C132" s="172" t="s">
        <v>240</v>
      </c>
      <c r="D132" s="76"/>
      <c r="E132" s="76"/>
      <c r="F132" s="168" t="s">
        <v>537</v>
      </c>
      <c r="G132" s="182">
        <v>3360</v>
      </c>
      <c r="H132" s="182"/>
      <c r="I132" s="182" t="s">
        <v>27</v>
      </c>
      <c r="J132" s="76" t="s">
        <v>537</v>
      </c>
      <c r="K132" s="76">
        <v>3760</v>
      </c>
      <c r="L132" s="182" t="s">
        <v>27</v>
      </c>
      <c r="M132" s="76" t="s">
        <v>537</v>
      </c>
      <c r="N132" s="76">
        <v>3950</v>
      </c>
      <c r="O132" s="250"/>
      <c r="P132" s="172"/>
      <c r="Q132" s="168"/>
    </row>
    <row r="133" spans="1:17" ht="15" x14ac:dyDescent="0.2">
      <c r="A133" s="193" t="s">
        <v>1079</v>
      </c>
      <c r="B133" s="168" t="s">
        <v>642</v>
      </c>
      <c r="C133" s="172" t="s">
        <v>240</v>
      </c>
      <c r="D133" s="76">
        <v>5000</v>
      </c>
      <c r="E133" s="76"/>
      <c r="F133" s="168"/>
      <c r="G133" s="182"/>
      <c r="H133" s="182"/>
      <c r="I133" s="182">
        <v>5000</v>
      </c>
      <c r="J133" s="76"/>
      <c r="K133" s="76"/>
      <c r="L133" s="182">
        <v>5000</v>
      </c>
      <c r="M133" s="76"/>
      <c r="N133" s="76"/>
      <c r="O133" s="250"/>
      <c r="P133" s="172"/>
      <c r="Q133" s="168"/>
    </row>
    <row r="134" spans="1:17" ht="15" x14ac:dyDescent="0.2">
      <c r="A134" s="193" t="s">
        <v>1080</v>
      </c>
      <c r="B134" s="168" t="s">
        <v>643</v>
      </c>
      <c r="C134" s="172" t="s">
        <v>240</v>
      </c>
      <c r="D134" s="76">
        <v>5000</v>
      </c>
      <c r="E134" s="76"/>
      <c r="F134" s="168"/>
      <c r="G134" s="182"/>
      <c r="H134" s="182"/>
      <c r="I134" s="187">
        <v>5000</v>
      </c>
      <c r="J134" s="76"/>
      <c r="K134" s="76"/>
      <c r="L134" s="182">
        <v>5000</v>
      </c>
      <c r="M134" s="76"/>
      <c r="N134" s="76"/>
      <c r="O134" s="250"/>
      <c r="P134" s="172"/>
      <c r="Q134" s="168"/>
    </row>
    <row r="135" spans="1:17" ht="15" x14ac:dyDescent="0.2">
      <c r="A135" s="193" t="s">
        <v>1081</v>
      </c>
      <c r="B135" s="168" t="s">
        <v>644</v>
      </c>
      <c r="C135" s="172" t="s">
        <v>240</v>
      </c>
      <c r="D135" s="76"/>
      <c r="E135" s="76"/>
      <c r="F135" s="168" t="s">
        <v>537</v>
      </c>
      <c r="G135" s="182">
        <v>134400</v>
      </c>
      <c r="H135" s="182"/>
      <c r="I135" s="182"/>
      <c r="J135" s="76" t="s">
        <v>537</v>
      </c>
      <c r="K135" s="76">
        <v>150530</v>
      </c>
      <c r="L135" s="182"/>
      <c r="M135" s="76" t="s">
        <v>537</v>
      </c>
      <c r="N135" s="76">
        <v>158100</v>
      </c>
      <c r="O135" s="250"/>
      <c r="P135" s="172"/>
      <c r="Q135" s="168"/>
    </row>
    <row r="136" spans="1:17" ht="15" x14ac:dyDescent="0.2">
      <c r="A136" s="193" t="s">
        <v>1082</v>
      </c>
      <c r="B136" s="168" t="s">
        <v>645</v>
      </c>
      <c r="C136" s="172" t="s">
        <v>240</v>
      </c>
      <c r="D136" s="76">
        <v>150000</v>
      </c>
      <c r="E136" s="76"/>
      <c r="F136" s="168"/>
      <c r="G136" s="182"/>
      <c r="H136" s="182"/>
      <c r="I136" s="182">
        <v>150000</v>
      </c>
      <c r="J136" s="76"/>
      <c r="K136" s="76"/>
      <c r="L136" s="182">
        <v>150000</v>
      </c>
      <c r="M136" s="76"/>
      <c r="N136" s="76"/>
      <c r="O136" s="250"/>
      <c r="P136" s="172"/>
      <c r="Q136" s="168"/>
    </row>
    <row r="137" spans="1:17" ht="15" x14ac:dyDescent="0.2">
      <c r="A137" s="193" t="s">
        <v>1083</v>
      </c>
      <c r="B137" s="168" t="s">
        <v>646</v>
      </c>
      <c r="C137" s="172" t="s">
        <v>240</v>
      </c>
      <c r="D137" s="76">
        <v>15000</v>
      </c>
      <c r="E137" s="76"/>
      <c r="F137" s="168"/>
      <c r="G137" s="182"/>
      <c r="H137" s="182"/>
      <c r="I137" s="182">
        <v>15000</v>
      </c>
      <c r="J137" s="76"/>
      <c r="K137" s="76"/>
      <c r="L137" s="182">
        <v>15000</v>
      </c>
      <c r="M137" s="76"/>
      <c r="N137" s="76"/>
      <c r="O137" s="250"/>
      <c r="P137" s="172"/>
      <c r="Q137" s="168"/>
    </row>
    <row r="138" spans="1:17" ht="15" x14ac:dyDescent="0.2">
      <c r="A138" s="193" t="s">
        <v>1084</v>
      </c>
      <c r="B138" s="168" t="s">
        <v>656</v>
      </c>
      <c r="C138" s="172" t="s">
        <v>240</v>
      </c>
      <c r="D138" s="76">
        <v>15000</v>
      </c>
      <c r="E138" s="76"/>
      <c r="F138" s="168"/>
      <c r="G138" s="182"/>
      <c r="H138" s="182"/>
      <c r="I138" s="182">
        <v>15000</v>
      </c>
      <c r="J138" s="76"/>
      <c r="K138" s="76"/>
      <c r="L138" s="182">
        <v>15000</v>
      </c>
      <c r="M138" s="76"/>
      <c r="N138" s="76"/>
      <c r="O138" s="250"/>
      <c r="P138" s="172"/>
      <c r="Q138" s="168"/>
    </row>
    <row r="139" spans="1:17" ht="15" x14ac:dyDescent="0.2">
      <c r="A139" s="193" t="s">
        <v>1091</v>
      </c>
      <c r="B139" s="168" t="s">
        <v>1229</v>
      </c>
      <c r="C139" s="172" t="s">
        <v>240</v>
      </c>
      <c r="D139" s="76">
        <v>7000</v>
      </c>
      <c r="E139" s="76"/>
      <c r="F139" s="168"/>
      <c r="G139" s="182"/>
      <c r="H139" s="182"/>
      <c r="I139" s="182">
        <v>7000</v>
      </c>
      <c r="J139" s="76"/>
      <c r="K139" s="76"/>
      <c r="L139" s="182">
        <v>7000</v>
      </c>
      <c r="M139" s="76"/>
      <c r="N139" s="76"/>
      <c r="O139" s="250"/>
      <c r="P139" s="172"/>
      <c r="Q139" s="168"/>
    </row>
    <row r="140" spans="1:17" ht="15" x14ac:dyDescent="0.2">
      <c r="A140" s="193" t="s">
        <v>1092</v>
      </c>
      <c r="B140" s="168" t="s">
        <v>651</v>
      </c>
      <c r="C140" s="172" t="s">
        <v>240</v>
      </c>
      <c r="D140" s="76">
        <v>7000</v>
      </c>
      <c r="E140" s="76"/>
      <c r="F140" s="168"/>
      <c r="G140" s="182"/>
      <c r="H140" s="182"/>
      <c r="I140" s="182">
        <v>7000</v>
      </c>
      <c r="J140" s="76"/>
      <c r="K140" s="76"/>
      <c r="L140" s="182">
        <v>7000</v>
      </c>
      <c r="M140" s="76"/>
      <c r="N140" s="76"/>
      <c r="O140" s="250"/>
      <c r="P140" s="172"/>
      <c r="Q140" s="168"/>
    </row>
    <row r="141" spans="1:17" ht="15" x14ac:dyDescent="0.2">
      <c r="A141" s="193" t="s">
        <v>1093</v>
      </c>
      <c r="B141" s="168" t="s">
        <v>652</v>
      </c>
      <c r="C141" s="172" t="s">
        <v>240</v>
      </c>
      <c r="D141" s="76">
        <v>20000</v>
      </c>
      <c r="E141" s="76"/>
      <c r="F141" s="168"/>
      <c r="G141" s="182"/>
      <c r="H141" s="182"/>
      <c r="I141" s="182">
        <v>20000</v>
      </c>
      <c r="J141" s="76"/>
      <c r="K141" s="76"/>
      <c r="L141" s="182">
        <v>20000</v>
      </c>
      <c r="M141" s="76"/>
      <c r="N141" s="76"/>
      <c r="O141" s="250"/>
      <c r="P141" s="172"/>
      <c r="Q141" s="168"/>
    </row>
    <row r="142" spans="1:17" ht="15" x14ac:dyDescent="0.2">
      <c r="A142" s="193" t="s">
        <v>1094</v>
      </c>
      <c r="B142" s="168" t="s">
        <v>653</v>
      </c>
      <c r="C142" s="172" t="s">
        <v>240</v>
      </c>
      <c r="D142" s="76">
        <v>20000</v>
      </c>
      <c r="E142" s="76"/>
      <c r="F142" s="168"/>
      <c r="G142" s="182"/>
      <c r="H142" s="182"/>
      <c r="I142" s="182">
        <v>20000</v>
      </c>
      <c r="J142" s="76"/>
      <c r="K142" s="76"/>
      <c r="L142" s="182">
        <v>20000</v>
      </c>
      <c r="M142" s="76"/>
      <c r="N142" s="76"/>
      <c r="O142" s="250"/>
      <c r="P142" s="172"/>
      <c r="Q142" s="168"/>
    </row>
    <row r="143" spans="1:17" ht="15" x14ac:dyDescent="0.2">
      <c r="A143" s="193" t="s">
        <v>1095</v>
      </c>
      <c r="B143" s="168" t="s">
        <v>654</v>
      </c>
      <c r="C143" s="172" t="s">
        <v>240</v>
      </c>
      <c r="D143" s="76">
        <v>50000</v>
      </c>
      <c r="E143" s="76"/>
      <c r="F143" s="168"/>
      <c r="G143" s="182"/>
      <c r="H143" s="182"/>
      <c r="I143" s="182">
        <v>50000</v>
      </c>
      <c r="J143" s="76"/>
      <c r="K143" s="76"/>
      <c r="L143" s="182">
        <v>50000</v>
      </c>
      <c r="M143" s="76"/>
      <c r="N143" s="76"/>
      <c r="O143" s="250"/>
      <c r="P143" s="172"/>
      <c r="Q143" s="168"/>
    </row>
    <row r="144" spans="1:17" ht="15" x14ac:dyDescent="0.2">
      <c r="A144" s="193" t="s">
        <v>1096</v>
      </c>
      <c r="B144" s="168" t="s">
        <v>655</v>
      </c>
      <c r="C144" s="172" t="s">
        <v>240</v>
      </c>
      <c r="D144" s="76">
        <v>50000</v>
      </c>
      <c r="E144" s="76"/>
      <c r="F144" s="168"/>
      <c r="G144" s="182"/>
      <c r="H144" s="182"/>
      <c r="I144" s="182">
        <v>50000</v>
      </c>
      <c r="J144" s="76"/>
      <c r="K144" s="76"/>
      <c r="L144" s="182">
        <v>50000</v>
      </c>
      <c r="M144" s="76"/>
      <c r="N144" s="76"/>
      <c r="O144" s="250"/>
      <c r="P144" s="172"/>
      <c r="Q144" s="168"/>
    </row>
    <row r="145" spans="1:17" ht="15" x14ac:dyDescent="0.2">
      <c r="A145" s="193" t="s">
        <v>1097</v>
      </c>
      <c r="B145" s="168" t="s">
        <v>657</v>
      </c>
      <c r="C145" s="172" t="s">
        <v>240</v>
      </c>
      <c r="D145" s="76">
        <v>5000</v>
      </c>
      <c r="E145" s="76"/>
      <c r="F145" s="168"/>
      <c r="G145" s="182"/>
      <c r="H145" s="182"/>
      <c r="I145" s="182">
        <v>5000</v>
      </c>
      <c r="J145" s="76"/>
      <c r="K145" s="76"/>
      <c r="L145" s="182">
        <v>5000</v>
      </c>
      <c r="M145" s="76"/>
      <c r="N145" s="76"/>
      <c r="O145" s="250"/>
      <c r="P145" s="172"/>
      <c r="Q145" s="168"/>
    </row>
    <row r="146" spans="1:17" ht="15" x14ac:dyDescent="0.2">
      <c r="A146" s="193" t="s">
        <v>1098</v>
      </c>
      <c r="B146" s="168" t="s">
        <v>958</v>
      </c>
      <c r="C146" s="172" t="s">
        <v>240</v>
      </c>
      <c r="D146" s="76">
        <v>5000</v>
      </c>
      <c r="E146" s="76"/>
      <c r="F146" s="168"/>
      <c r="G146" s="182"/>
      <c r="H146" s="182"/>
      <c r="I146" s="182">
        <v>5000</v>
      </c>
      <c r="J146" s="76"/>
      <c r="K146" s="76"/>
      <c r="L146" s="182">
        <v>5000</v>
      </c>
      <c r="M146" s="76"/>
      <c r="N146" s="76"/>
      <c r="O146" s="250"/>
      <c r="P146" s="172"/>
      <c r="Q146" s="168"/>
    </row>
    <row r="147" spans="1:17" ht="15" x14ac:dyDescent="0.2">
      <c r="A147" s="193" t="s">
        <v>1099</v>
      </c>
      <c r="B147" s="168" t="s">
        <v>635</v>
      </c>
      <c r="C147" s="172" t="s">
        <v>240</v>
      </c>
      <c r="D147" s="179">
        <v>10000</v>
      </c>
      <c r="E147" s="179"/>
      <c r="F147" s="188" t="s">
        <v>27</v>
      </c>
      <c r="G147" s="179" t="s">
        <v>27</v>
      </c>
      <c r="H147" s="179"/>
      <c r="I147" s="268" t="s">
        <v>27</v>
      </c>
      <c r="J147" s="179" t="s">
        <v>537</v>
      </c>
      <c r="K147" s="179">
        <v>13440</v>
      </c>
      <c r="L147" s="179" t="s">
        <v>27</v>
      </c>
      <c r="M147" s="188" t="s">
        <v>537</v>
      </c>
      <c r="N147" s="179">
        <v>14120</v>
      </c>
      <c r="O147" s="250"/>
      <c r="P147" s="178">
        <f>SUM(P133:P146)</f>
        <v>0</v>
      </c>
      <c r="Q147" s="188">
        <f>SUM(Q133:Q146)</f>
        <v>0</v>
      </c>
    </row>
    <row r="148" spans="1:17" ht="15" x14ac:dyDescent="0.2">
      <c r="A148" s="193" t="s">
        <v>1100</v>
      </c>
      <c r="B148" s="168" t="s">
        <v>658</v>
      </c>
      <c r="C148" s="172" t="s">
        <v>240</v>
      </c>
      <c r="D148" s="76">
        <v>50000</v>
      </c>
      <c r="E148" s="76"/>
      <c r="F148" s="168"/>
      <c r="G148" s="182"/>
      <c r="H148" s="182"/>
      <c r="I148" s="218">
        <v>50000</v>
      </c>
      <c r="J148" s="76"/>
      <c r="K148" s="76"/>
      <c r="L148" s="182">
        <v>50000</v>
      </c>
      <c r="M148" s="168"/>
      <c r="N148" s="76"/>
      <c r="O148" s="250"/>
      <c r="P148" s="172"/>
      <c r="Q148" s="168"/>
    </row>
    <row r="149" spans="1:17" ht="15" x14ac:dyDescent="0.2">
      <c r="A149" s="193" t="s">
        <v>1101</v>
      </c>
      <c r="B149" s="168" t="s">
        <v>216</v>
      </c>
      <c r="C149" s="172" t="s">
        <v>240</v>
      </c>
      <c r="D149" s="76">
        <v>10000</v>
      </c>
      <c r="E149" s="76"/>
      <c r="F149" s="168" t="s">
        <v>27</v>
      </c>
      <c r="G149" s="182" t="s">
        <v>27</v>
      </c>
      <c r="H149" s="182"/>
      <c r="I149" s="218" t="s">
        <v>27</v>
      </c>
      <c r="J149" s="76" t="s">
        <v>537</v>
      </c>
      <c r="K149" s="76">
        <v>13440</v>
      </c>
      <c r="L149" s="182" t="s">
        <v>27</v>
      </c>
      <c r="M149" s="76" t="s">
        <v>537</v>
      </c>
      <c r="N149" s="76">
        <v>14120</v>
      </c>
      <c r="O149" s="250"/>
      <c r="P149" s="172"/>
      <c r="Q149" s="168"/>
    </row>
    <row r="150" spans="1:17" s="3" customFormat="1" ht="15" x14ac:dyDescent="0.2">
      <c r="A150" s="267" t="s">
        <v>1102</v>
      </c>
      <c r="B150" s="189" t="s">
        <v>68</v>
      </c>
      <c r="C150" s="172" t="s">
        <v>240</v>
      </c>
      <c r="D150" s="76">
        <v>2500</v>
      </c>
      <c r="E150" s="76"/>
      <c r="F150" s="168" t="s">
        <v>27</v>
      </c>
      <c r="G150" s="182" t="s">
        <v>27</v>
      </c>
      <c r="H150" s="182"/>
      <c r="I150" s="218" t="s">
        <v>27</v>
      </c>
      <c r="J150" s="76" t="s">
        <v>537</v>
      </c>
      <c r="K150" s="76">
        <v>3140</v>
      </c>
      <c r="L150" s="182" t="s">
        <v>27</v>
      </c>
      <c r="M150" s="76" t="s">
        <v>537</v>
      </c>
      <c r="N150" s="207">
        <v>3300</v>
      </c>
      <c r="O150" s="189"/>
      <c r="P150" s="172"/>
      <c r="Q150" s="75"/>
    </row>
    <row r="151" spans="1:17" ht="15" x14ac:dyDescent="0.2">
      <c r="A151" s="193" t="s">
        <v>1103</v>
      </c>
      <c r="B151" s="168" t="s">
        <v>959</v>
      </c>
      <c r="C151" s="172" t="s">
        <v>240</v>
      </c>
      <c r="D151" s="76">
        <v>15000</v>
      </c>
      <c r="E151" s="76"/>
      <c r="F151" s="168"/>
      <c r="G151" s="182"/>
      <c r="H151" s="182"/>
      <c r="I151" s="218">
        <v>15000</v>
      </c>
      <c r="J151" s="76"/>
      <c r="K151" s="76"/>
      <c r="L151" s="182">
        <v>15000</v>
      </c>
      <c r="M151" s="76"/>
      <c r="N151" s="76"/>
      <c r="O151" s="250"/>
      <c r="P151" s="172"/>
      <c r="Q151" s="168"/>
    </row>
    <row r="152" spans="1:17" ht="15" x14ac:dyDescent="0.2">
      <c r="A152" s="193" t="s">
        <v>1104</v>
      </c>
      <c r="B152" s="168" t="s">
        <v>217</v>
      </c>
      <c r="C152" s="172" t="s">
        <v>240</v>
      </c>
      <c r="D152" s="76">
        <v>12500</v>
      </c>
      <c r="E152" s="76"/>
      <c r="F152" s="168" t="s">
        <v>27</v>
      </c>
      <c r="G152" s="182" t="s">
        <v>27</v>
      </c>
      <c r="H152" s="182"/>
      <c r="I152" s="218" t="s">
        <v>27</v>
      </c>
      <c r="J152" s="76" t="s">
        <v>537</v>
      </c>
      <c r="K152" s="76">
        <v>15680</v>
      </c>
      <c r="L152" s="182" t="s">
        <v>27</v>
      </c>
      <c r="M152" s="76" t="s">
        <v>537</v>
      </c>
      <c r="N152" s="76">
        <v>16500</v>
      </c>
      <c r="O152" s="250"/>
      <c r="P152" s="172"/>
      <c r="Q152" s="168"/>
    </row>
    <row r="153" spans="1:17" ht="15" x14ac:dyDescent="0.2">
      <c r="A153" s="193" t="s">
        <v>1105</v>
      </c>
      <c r="B153" s="168" t="s">
        <v>1230</v>
      </c>
      <c r="C153" s="172" t="s">
        <v>240</v>
      </c>
      <c r="D153" s="76">
        <v>50000</v>
      </c>
      <c r="E153" s="76"/>
      <c r="F153" s="168"/>
      <c r="G153" s="182"/>
      <c r="H153" s="182"/>
      <c r="I153" s="218">
        <v>50000</v>
      </c>
      <c r="J153" s="76"/>
      <c r="K153" s="76"/>
      <c r="L153" s="182">
        <v>50000</v>
      </c>
      <c r="M153" s="76"/>
      <c r="N153" s="76"/>
      <c r="O153" s="250"/>
      <c r="P153" s="172"/>
      <c r="Q153" s="168"/>
    </row>
    <row r="154" spans="1:17" ht="30" x14ac:dyDescent="0.2">
      <c r="A154" s="193" t="s">
        <v>1106</v>
      </c>
      <c r="B154" s="219" t="s">
        <v>218</v>
      </c>
      <c r="C154" s="172" t="s">
        <v>240</v>
      </c>
      <c r="D154" s="76"/>
      <c r="E154" s="76"/>
      <c r="F154" s="186" t="s">
        <v>537</v>
      </c>
      <c r="G154" s="182">
        <v>30000</v>
      </c>
      <c r="H154" s="182"/>
      <c r="I154" s="182" t="s">
        <v>27</v>
      </c>
      <c r="J154" s="76" t="s">
        <v>537</v>
      </c>
      <c r="K154" s="76">
        <v>33000</v>
      </c>
      <c r="L154" s="168"/>
      <c r="M154" s="76" t="s">
        <v>537</v>
      </c>
      <c r="N154" s="76">
        <v>35000</v>
      </c>
      <c r="O154" s="250"/>
      <c r="P154" s="172"/>
      <c r="Q154" s="168"/>
    </row>
    <row r="155" spans="1:17" ht="15" x14ac:dyDescent="0.2">
      <c r="A155" s="193" t="s">
        <v>1107</v>
      </c>
      <c r="B155" s="75" t="s">
        <v>659</v>
      </c>
      <c r="C155" s="172" t="s">
        <v>240</v>
      </c>
      <c r="D155" s="185"/>
      <c r="E155" s="185"/>
      <c r="F155" s="275" t="s">
        <v>537</v>
      </c>
      <c r="G155" s="185">
        <v>5000</v>
      </c>
      <c r="H155" s="185"/>
      <c r="I155" s="278" t="s">
        <v>27</v>
      </c>
      <c r="J155" s="185" t="s">
        <v>537</v>
      </c>
      <c r="K155" s="185">
        <v>6000</v>
      </c>
      <c r="L155" s="199"/>
      <c r="M155" s="185" t="s">
        <v>537</v>
      </c>
      <c r="N155" s="185">
        <v>7000</v>
      </c>
      <c r="O155" s="250"/>
      <c r="P155" s="172"/>
      <c r="Q155" s="168"/>
    </row>
    <row r="156" spans="1:17" ht="15" x14ac:dyDescent="0.2">
      <c r="A156" s="193" t="s">
        <v>1108</v>
      </c>
      <c r="B156" s="186" t="s">
        <v>219</v>
      </c>
      <c r="C156" s="172" t="s">
        <v>240</v>
      </c>
      <c r="D156" s="76"/>
      <c r="E156" s="187"/>
      <c r="F156" s="276" t="s">
        <v>537</v>
      </c>
      <c r="G156" s="187">
        <v>5000</v>
      </c>
      <c r="H156" s="187"/>
      <c r="I156" s="187" t="s">
        <v>27</v>
      </c>
      <c r="J156" s="187" t="s">
        <v>537</v>
      </c>
      <c r="K156" s="187">
        <v>6000</v>
      </c>
      <c r="L156" s="187"/>
      <c r="M156" s="187" t="s">
        <v>537</v>
      </c>
      <c r="N156" s="187">
        <v>7000</v>
      </c>
      <c r="O156" s="250"/>
      <c r="P156" s="178">
        <f>SUM(P152:P155)</f>
        <v>0</v>
      </c>
      <c r="Q156" s="188">
        <f>SUM(Q152:Q155)</f>
        <v>0</v>
      </c>
    </row>
    <row r="157" spans="1:17" ht="15" x14ac:dyDescent="0.2">
      <c r="A157" s="193" t="s">
        <v>1109</v>
      </c>
      <c r="B157" s="186" t="s">
        <v>660</v>
      </c>
      <c r="C157" s="172" t="s">
        <v>240</v>
      </c>
      <c r="D157" s="76">
        <v>2500</v>
      </c>
      <c r="E157" s="76"/>
      <c r="F157" s="186"/>
      <c r="G157" s="182"/>
      <c r="H157" s="182"/>
      <c r="I157" s="76"/>
      <c r="J157" s="76" t="s">
        <v>537</v>
      </c>
      <c r="K157" s="76">
        <v>3140</v>
      </c>
      <c r="L157" s="76"/>
      <c r="M157" s="76" t="s">
        <v>537</v>
      </c>
      <c r="N157" s="76">
        <v>3300</v>
      </c>
      <c r="O157" s="250"/>
      <c r="P157" s="172"/>
      <c r="Q157" s="168"/>
    </row>
    <row r="158" spans="1:17" ht="15" x14ac:dyDescent="0.2">
      <c r="A158" s="193" t="s">
        <v>1110</v>
      </c>
      <c r="B158" s="186" t="s">
        <v>81</v>
      </c>
      <c r="C158" s="172" t="s">
        <v>240</v>
      </c>
      <c r="D158" s="76">
        <v>3000</v>
      </c>
      <c r="E158" s="76"/>
      <c r="F158" s="186"/>
      <c r="G158" s="182"/>
      <c r="H158" s="182"/>
      <c r="I158" s="76"/>
      <c r="J158" s="76"/>
      <c r="K158" s="76"/>
      <c r="L158" s="76"/>
      <c r="M158" s="76"/>
      <c r="N158" s="76"/>
      <c r="O158" s="250"/>
      <c r="P158" s="172"/>
      <c r="Q158" s="168"/>
    </row>
    <row r="159" spans="1:17" ht="15" x14ac:dyDescent="0.2">
      <c r="A159" s="193" t="s">
        <v>1111</v>
      </c>
      <c r="B159" s="186" t="s">
        <v>661</v>
      </c>
      <c r="C159" s="172" t="s">
        <v>240</v>
      </c>
      <c r="D159" s="76">
        <v>80000</v>
      </c>
      <c r="E159" s="76"/>
      <c r="F159" s="186"/>
      <c r="G159" s="182"/>
      <c r="H159" s="182"/>
      <c r="I159" s="76">
        <v>80000</v>
      </c>
      <c r="J159" s="76"/>
      <c r="K159" s="76"/>
      <c r="L159" s="76">
        <v>80000</v>
      </c>
      <c r="M159" s="76"/>
      <c r="N159" s="76"/>
      <c r="O159" s="250"/>
      <c r="P159" s="172"/>
      <c r="Q159" s="168"/>
    </row>
    <row r="160" spans="1:17" ht="15" x14ac:dyDescent="0.2">
      <c r="A160" s="193" t="s">
        <v>1112</v>
      </c>
      <c r="B160" s="186" t="s">
        <v>662</v>
      </c>
      <c r="C160" s="172" t="s">
        <v>240</v>
      </c>
      <c r="D160" s="76">
        <v>80000</v>
      </c>
      <c r="E160" s="76"/>
      <c r="F160" s="186"/>
      <c r="G160" s="182"/>
      <c r="H160" s="182"/>
      <c r="I160" s="76">
        <v>80000</v>
      </c>
      <c r="J160" s="76"/>
      <c r="K160" s="76"/>
      <c r="L160" s="76">
        <v>80000</v>
      </c>
      <c r="M160" s="76"/>
      <c r="N160" s="76"/>
      <c r="O160" s="250"/>
      <c r="P160" s="172"/>
      <c r="Q160" s="168"/>
    </row>
    <row r="161" spans="1:17" ht="15" x14ac:dyDescent="0.2">
      <c r="A161" s="193" t="s">
        <v>1113</v>
      </c>
      <c r="B161" s="186" t="s">
        <v>663</v>
      </c>
      <c r="C161" s="172" t="s">
        <v>240</v>
      </c>
      <c r="D161" s="76">
        <v>10000</v>
      </c>
      <c r="E161" s="76"/>
      <c r="F161" s="186"/>
      <c r="G161" s="182"/>
      <c r="H161" s="182"/>
      <c r="I161" s="76">
        <v>10000</v>
      </c>
      <c r="J161" s="76"/>
      <c r="K161" s="76"/>
      <c r="L161" s="76">
        <v>10000</v>
      </c>
      <c r="M161" s="76"/>
      <c r="N161" s="76"/>
      <c r="O161" s="250"/>
      <c r="P161" s="172"/>
      <c r="Q161" s="168"/>
    </row>
    <row r="162" spans="1:17" ht="15" x14ac:dyDescent="0.2">
      <c r="A162" s="222" t="s">
        <v>1114</v>
      </c>
      <c r="B162" s="186" t="s">
        <v>664</v>
      </c>
      <c r="C162" s="172" t="s">
        <v>240</v>
      </c>
      <c r="D162" s="76">
        <v>10000</v>
      </c>
      <c r="E162" s="76"/>
      <c r="F162" s="186"/>
      <c r="G162" s="182"/>
      <c r="H162" s="182"/>
      <c r="I162" s="76">
        <v>10000</v>
      </c>
      <c r="J162" s="76"/>
      <c r="K162" s="76"/>
      <c r="L162" s="76">
        <v>10000</v>
      </c>
      <c r="M162" s="76"/>
      <c r="N162" s="76"/>
      <c r="O162" s="250"/>
      <c r="P162" s="172"/>
      <c r="Q162" s="168"/>
    </row>
    <row r="163" spans="1:17" s="59" customFormat="1" ht="15" x14ac:dyDescent="0.2">
      <c r="A163" s="222" t="s">
        <v>1115</v>
      </c>
      <c r="B163" s="186" t="s">
        <v>665</v>
      </c>
      <c r="C163" s="172" t="s">
        <v>240</v>
      </c>
      <c r="D163" s="179">
        <v>15000</v>
      </c>
      <c r="E163" s="179"/>
      <c r="F163" s="273"/>
      <c r="G163" s="179"/>
      <c r="H163" s="179"/>
      <c r="I163" s="179">
        <v>15000</v>
      </c>
      <c r="J163" s="179"/>
      <c r="K163" s="179"/>
      <c r="L163" s="179">
        <v>15000</v>
      </c>
      <c r="M163" s="179"/>
      <c r="N163" s="179"/>
      <c r="O163" s="190"/>
      <c r="P163" s="178">
        <f>SUM(P159:P162)</f>
        <v>0</v>
      </c>
      <c r="Q163" s="188">
        <f>SUM(Q159:Q162)</f>
        <v>0</v>
      </c>
    </row>
    <row r="164" spans="1:17" ht="15" x14ac:dyDescent="0.2">
      <c r="A164" s="193" t="s">
        <v>1116</v>
      </c>
      <c r="B164" s="186" t="s">
        <v>1231</v>
      </c>
      <c r="C164" s="172" t="s">
        <v>240</v>
      </c>
      <c r="D164" s="76">
        <v>15000</v>
      </c>
      <c r="E164" s="76"/>
      <c r="F164" s="186"/>
      <c r="G164" s="182"/>
      <c r="H164" s="182"/>
      <c r="I164" s="76">
        <v>15000</v>
      </c>
      <c r="J164" s="76"/>
      <c r="K164" s="76"/>
      <c r="L164" s="76">
        <v>15000</v>
      </c>
      <c r="M164" s="76"/>
      <c r="N164" s="76"/>
      <c r="O164" s="250"/>
      <c r="P164" s="172"/>
      <c r="Q164" s="168"/>
    </row>
    <row r="165" spans="1:17" ht="15" x14ac:dyDescent="0.2">
      <c r="A165" s="193" t="s">
        <v>1135</v>
      </c>
      <c r="B165" s="75" t="s">
        <v>671</v>
      </c>
      <c r="C165" s="172" t="s">
        <v>240</v>
      </c>
      <c r="D165" s="76"/>
      <c r="E165" s="76"/>
      <c r="F165" s="168" t="s">
        <v>537</v>
      </c>
      <c r="G165" s="182">
        <v>18000</v>
      </c>
      <c r="H165" s="182"/>
      <c r="I165" s="76"/>
      <c r="J165" s="76" t="s">
        <v>537</v>
      </c>
      <c r="K165" s="76">
        <v>19200</v>
      </c>
      <c r="L165" s="76"/>
      <c r="M165" s="76" t="s">
        <v>537</v>
      </c>
      <c r="N165" s="76">
        <v>20400</v>
      </c>
      <c r="O165" s="250"/>
      <c r="P165" s="172"/>
      <c r="Q165" s="168"/>
    </row>
    <row r="166" spans="1:17" ht="15" x14ac:dyDescent="0.2">
      <c r="A166" s="193" t="s">
        <v>1136</v>
      </c>
      <c r="B166" s="186" t="s">
        <v>680</v>
      </c>
      <c r="C166" s="172" t="s">
        <v>240</v>
      </c>
      <c r="D166" s="76">
        <v>15000</v>
      </c>
      <c r="E166" s="76"/>
      <c r="F166" s="168"/>
      <c r="G166" s="182"/>
      <c r="H166" s="182"/>
      <c r="I166" s="76">
        <v>15000</v>
      </c>
      <c r="J166" s="76"/>
      <c r="K166" s="76"/>
      <c r="L166" s="76">
        <v>15000</v>
      </c>
      <c r="M166" s="76"/>
      <c r="N166" s="76"/>
      <c r="O166" s="250"/>
      <c r="P166" s="172"/>
      <c r="Q166" s="168"/>
    </row>
    <row r="167" spans="1:17" ht="15" x14ac:dyDescent="0.2">
      <c r="A167" s="193" t="s">
        <v>1137</v>
      </c>
      <c r="B167" s="186" t="s">
        <v>893</v>
      </c>
      <c r="C167" s="172" t="s">
        <v>240</v>
      </c>
      <c r="D167" s="185">
        <v>15000</v>
      </c>
      <c r="E167" s="185"/>
      <c r="F167" s="199"/>
      <c r="G167" s="185"/>
      <c r="H167" s="185"/>
      <c r="I167" s="185">
        <v>15000</v>
      </c>
      <c r="J167" s="185"/>
      <c r="K167" s="185"/>
      <c r="L167" s="185">
        <v>15000</v>
      </c>
      <c r="M167" s="185"/>
      <c r="N167" s="185"/>
      <c r="O167" s="250"/>
      <c r="P167" s="172"/>
      <c r="Q167" s="168"/>
    </row>
    <row r="168" spans="1:17" ht="15" x14ac:dyDescent="0.2">
      <c r="A168" s="193" t="s">
        <v>1138</v>
      </c>
      <c r="B168" s="186" t="s">
        <v>672</v>
      </c>
      <c r="C168" s="172" t="s">
        <v>240</v>
      </c>
      <c r="D168" s="76">
        <v>20000</v>
      </c>
      <c r="E168" s="76"/>
      <c r="F168" s="168"/>
      <c r="G168" s="182"/>
      <c r="H168" s="182"/>
      <c r="I168" s="76">
        <v>20000</v>
      </c>
      <c r="J168" s="76"/>
      <c r="K168" s="76"/>
      <c r="L168" s="76">
        <v>20000</v>
      </c>
      <c r="M168" s="76"/>
      <c r="N168" s="76"/>
      <c r="O168" s="250"/>
      <c r="P168" s="178">
        <f>SUM(P166:P167)</f>
        <v>0</v>
      </c>
      <c r="Q168" s="188">
        <f>SUM(Q166:Q167)</f>
        <v>0</v>
      </c>
    </row>
    <row r="169" spans="1:17" ht="12.75" customHeight="1" x14ac:dyDescent="0.2">
      <c r="A169" s="193" t="s">
        <v>1139</v>
      </c>
      <c r="B169" s="186" t="s">
        <v>673</v>
      </c>
      <c r="C169" s="172" t="s">
        <v>240</v>
      </c>
      <c r="D169" s="185">
        <v>10000</v>
      </c>
      <c r="E169" s="185"/>
      <c r="F169" s="199"/>
      <c r="G169" s="185"/>
      <c r="H169" s="185"/>
      <c r="I169" s="185">
        <v>10000</v>
      </c>
      <c r="J169" s="185"/>
      <c r="K169" s="185"/>
      <c r="L169" s="185">
        <v>10000</v>
      </c>
      <c r="M169" s="185"/>
      <c r="N169" s="185"/>
      <c r="O169" s="250"/>
      <c r="P169" s="172"/>
      <c r="Q169" s="168"/>
    </row>
    <row r="170" spans="1:17" ht="15" x14ac:dyDescent="0.2">
      <c r="A170" s="222" t="s">
        <v>1140</v>
      </c>
      <c r="B170" s="186" t="s">
        <v>708</v>
      </c>
      <c r="C170" s="172" t="s">
        <v>240</v>
      </c>
      <c r="D170" s="76">
        <v>10000</v>
      </c>
      <c r="E170" s="76"/>
      <c r="F170" s="168"/>
      <c r="G170" s="182"/>
      <c r="H170" s="182"/>
      <c r="I170" s="187">
        <v>10000</v>
      </c>
      <c r="J170" s="76"/>
      <c r="K170" s="76"/>
      <c r="L170" s="187">
        <v>10000</v>
      </c>
      <c r="M170" s="76"/>
      <c r="N170" s="76"/>
      <c r="O170" s="250"/>
      <c r="P170" s="172"/>
      <c r="Q170" s="168"/>
    </row>
    <row r="171" spans="1:17" ht="15" x14ac:dyDescent="0.2">
      <c r="A171" s="222" t="s">
        <v>1141</v>
      </c>
      <c r="B171" s="186" t="s">
        <v>674</v>
      </c>
      <c r="C171" s="172" t="s">
        <v>240</v>
      </c>
      <c r="D171" s="76">
        <v>12000</v>
      </c>
      <c r="E171" s="76"/>
      <c r="F171" s="168"/>
      <c r="G171" s="182"/>
      <c r="H171" s="182"/>
      <c r="I171" s="76">
        <v>12000</v>
      </c>
      <c r="J171" s="76"/>
      <c r="K171" s="76"/>
      <c r="L171" s="76">
        <v>12000</v>
      </c>
      <c r="M171" s="76"/>
      <c r="N171" s="76"/>
      <c r="O171" s="250"/>
      <c r="P171" s="172"/>
      <c r="Q171" s="168"/>
    </row>
    <row r="172" spans="1:17" ht="15" x14ac:dyDescent="0.2">
      <c r="A172" s="193" t="s">
        <v>1142</v>
      </c>
      <c r="B172" s="186" t="s">
        <v>675</v>
      </c>
      <c r="C172" s="172" t="s">
        <v>240</v>
      </c>
      <c r="D172" s="76">
        <v>6000</v>
      </c>
      <c r="E172" s="76"/>
      <c r="F172" s="168"/>
      <c r="G172" s="182"/>
      <c r="H172" s="182"/>
      <c r="I172" s="76">
        <v>6000</v>
      </c>
      <c r="J172" s="76"/>
      <c r="K172" s="76"/>
      <c r="L172" s="76">
        <v>6000</v>
      </c>
      <c r="M172" s="76"/>
      <c r="N172" s="76"/>
      <c r="O172" s="250"/>
      <c r="P172" s="172"/>
      <c r="Q172" s="168"/>
    </row>
    <row r="173" spans="1:17" ht="15" x14ac:dyDescent="0.2">
      <c r="A173" s="193" t="s">
        <v>1143</v>
      </c>
      <c r="B173" s="186" t="s">
        <v>676</v>
      </c>
      <c r="C173" s="172" t="s">
        <v>240</v>
      </c>
      <c r="D173" s="76">
        <v>6000</v>
      </c>
      <c r="E173" s="76"/>
      <c r="F173" s="168"/>
      <c r="G173" s="182"/>
      <c r="H173" s="182"/>
      <c r="I173" s="76">
        <v>6000</v>
      </c>
      <c r="J173" s="76"/>
      <c r="K173" s="76"/>
      <c r="L173" s="76">
        <v>6000</v>
      </c>
      <c r="M173" s="76"/>
      <c r="N173" s="76"/>
      <c r="O173" s="250"/>
      <c r="P173" s="172"/>
      <c r="Q173" s="168"/>
    </row>
    <row r="174" spans="1:17" ht="15" x14ac:dyDescent="0.2">
      <c r="A174" s="193" t="s">
        <v>1144</v>
      </c>
      <c r="B174" s="186" t="s">
        <v>677</v>
      </c>
      <c r="C174" s="172" t="s">
        <v>240</v>
      </c>
      <c r="D174" s="76">
        <v>15000</v>
      </c>
      <c r="E174" s="76"/>
      <c r="F174" s="168"/>
      <c r="G174" s="182"/>
      <c r="H174" s="182"/>
      <c r="I174" s="76">
        <v>15000</v>
      </c>
      <c r="J174" s="76"/>
      <c r="K174" s="76"/>
      <c r="L174" s="76">
        <v>15000</v>
      </c>
      <c r="M174" s="76"/>
      <c r="N174" s="76"/>
      <c r="O174" s="250"/>
      <c r="P174" s="172"/>
      <c r="Q174" s="168"/>
    </row>
    <row r="175" spans="1:17" ht="15" x14ac:dyDescent="0.2">
      <c r="A175" s="193" t="s">
        <v>1145</v>
      </c>
      <c r="B175" s="186" t="s">
        <v>678</v>
      </c>
      <c r="C175" s="172" t="s">
        <v>240</v>
      </c>
      <c r="D175" s="185">
        <v>15000</v>
      </c>
      <c r="E175" s="76"/>
      <c r="F175" s="168"/>
      <c r="G175" s="182"/>
      <c r="H175" s="182"/>
      <c r="I175" s="76">
        <v>15000</v>
      </c>
      <c r="J175" s="76"/>
      <c r="K175" s="185"/>
      <c r="L175" s="185">
        <v>15000</v>
      </c>
      <c r="M175" s="185"/>
      <c r="N175" s="185"/>
      <c r="O175" s="250"/>
      <c r="P175" s="172"/>
      <c r="Q175" s="168"/>
    </row>
    <row r="176" spans="1:17" ht="15" x14ac:dyDescent="0.2">
      <c r="A176" s="193" t="s">
        <v>1146</v>
      </c>
      <c r="B176" s="186" t="s">
        <v>679</v>
      </c>
      <c r="C176" s="172" t="s">
        <v>240</v>
      </c>
      <c r="D176" s="76">
        <v>15000</v>
      </c>
      <c r="E176" s="179"/>
      <c r="F176" s="188"/>
      <c r="G176" s="179"/>
      <c r="H176" s="179"/>
      <c r="I176" s="179">
        <v>15000</v>
      </c>
      <c r="J176" s="179"/>
      <c r="K176" s="76"/>
      <c r="L176" s="187">
        <v>15000</v>
      </c>
      <c r="M176" s="187"/>
      <c r="N176" s="187"/>
      <c r="O176" s="250"/>
      <c r="P176" s="178">
        <f>SUM(P174:P174)</f>
        <v>0</v>
      </c>
      <c r="Q176" s="188">
        <f>SUM(Q174:Q174)</f>
        <v>0</v>
      </c>
    </row>
    <row r="177" spans="1:17" ht="15" x14ac:dyDescent="0.2">
      <c r="A177" s="193" t="s">
        <v>1147</v>
      </c>
      <c r="B177" s="186" t="s">
        <v>681</v>
      </c>
      <c r="C177" s="172" t="s">
        <v>240</v>
      </c>
      <c r="D177" s="76">
        <v>30000</v>
      </c>
      <c r="E177" s="76"/>
      <c r="F177" s="168"/>
      <c r="G177" s="182"/>
      <c r="H177" s="182"/>
      <c r="I177" s="76">
        <v>30000</v>
      </c>
      <c r="J177" s="76"/>
      <c r="K177" s="76"/>
      <c r="L177" s="76">
        <v>30000</v>
      </c>
      <c r="M177" s="76"/>
      <c r="N177" s="76"/>
      <c r="O177" s="250"/>
      <c r="P177" s="172"/>
      <c r="Q177" s="168"/>
    </row>
    <row r="178" spans="1:17" ht="15" x14ac:dyDescent="0.2">
      <c r="A178" s="193" t="s">
        <v>1148</v>
      </c>
      <c r="B178" s="186" t="s">
        <v>682</v>
      </c>
      <c r="C178" s="172" t="s">
        <v>240</v>
      </c>
      <c r="D178" s="76">
        <v>30000</v>
      </c>
      <c r="E178" s="76"/>
      <c r="F178" s="168"/>
      <c r="G178" s="182"/>
      <c r="H178" s="182"/>
      <c r="I178" s="76">
        <v>30000</v>
      </c>
      <c r="J178" s="76"/>
      <c r="K178" s="76"/>
      <c r="L178" s="76">
        <v>30000</v>
      </c>
      <c r="M178" s="76"/>
      <c r="N178" s="76"/>
      <c r="O178" s="250"/>
      <c r="P178" s="172"/>
      <c r="Q178" s="168"/>
    </row>
    <row r="179" spans="1:17" ht="15" x14ac:dyDescent="0.2">
      <c r="A179" s="193" t="s">
        <v>1149</v>
      </c>
      <c r="B179" s="186" t="s">
        <v>683</v>
      </c>
      <c r="C179" s="172" t="s">
        <v>240</v>
      </c>
      <c r="D179" s="76">
        <v>10000</v>
      </c>
      <c r="E179" s="76"/>
      <c r="F179" s="168"/>
      <c r="G179" s="182"/>
      <c r="H179" s="182"/>
      <c r="I179" s="76">
        <v>10000</v>
      </c>
      <c r="J179" s="76"/>
      <c r="K179" s="76"/>
      <c r="L179" s="76">
        <v>10000</v>
      </c>
      <c r="M179" s="76"/>
      <c r="N179" s="76"/>
      <c r="O179" s="250"/>
      <c r="P179" s="172"/>
      <c r="Q179" s="168"/>
    </row>
    <row r="180" spans="1:17" ht="15" x14ac:dyDescent="0.2">
      <c r="A180" s="193" t="s">
        <v>1150</v>
      </c>
      <c r="B180" s="186" t="s">
        <v>684</v>
      </c>
      <c r="C180" s="172" t="s">
        <v>240</v>
      </c>
      <c r="D180" s="76">
        <v>10000</v>
      </c>
      <c r="E180" s="76"/>
      <c r="F180" s="168"/>
      <c r="G180" s="182"/>
      <c r="H180" s="182"/>
      <c r="I180" s="76">
        <v>10000</v>
      </c>
      <c r="J180" s="76"/>
      <c r="K180" s="76"/>
      <c r="L180" s="76">
        <v>10000</v>
      </c>
      <c r="M180" s="76"/>
      <c r="N180" s="76"/>
      <c r="O180" s="250"/>
      <c r="P180" s="172"/>
      <c r="Q180" s="168"/>
    </row>
    <row r="181" spans="1:17" ht="15" x14ac:dyDescent="0.2">
      <c r="A181" s="193" t="s">
        <v>1151</v>
      </c>
      <c r="B181" s="186" t="s">
        <v>685</v>
      </c>
      <c r="C181" s="172" t="s">
        <v>240</v>
      </c>
      <c r="D181" s="76">
        <v>50000</v>
      </c>
      <c r="E181" s="76"/>
      <c r="F181" s="168"/>
      <c r="G181" s="182"/>
      <c r="H181" s="182"/>
      <c r="I181" s="76">
        <v>50000</v>
      </c>
      <c r="J181" s="76"/>
      <c r="K181" s="76"/>
      <c r="L181" s="76">
        <v>50000</v>
      </c>
      <c r="M181" s="76"/>
      <c r="N181" s="76"/>
      <c r="O181" s="250"/>
      <c r="P181" s="172"/>
      <c r="Q181" s="168"/>
    </row>
    <row r="182" spans="1:17" ht="15" x14ac:dyDescent="0.2">
      <c r="A182" s="193" t="s">
        <v>1152</v>
      </c>
      <c r="B182" s="186" t="s">
        <v>686</v>
      </c>
      <c r="C182" s="172" t="s">
        <v>240</v>
      </c>
      <c r="D182" s="76">
        <v>50000</v>
      </c>
      <c r="E182" s="76"/>
      <c r="F182" s="168"/>
      <c r="G182" s="182"/>
      <c r="H182" s="182"/>
      <c r="I182" s="76">
        <v>50000</v>
      </c>
      <c r="J182" s="76"/>
      <c r="K182" s="76"/>
      <c r="L182" s="76">
        <v>50000</v>
      </c>
      <c r="M182" s="76"/>
      <c r="N182" s="76"/>
      <c r="O182" s="250"/>
      <c r="P182" s="172"/>
      <c r="Q182" s="168"/>
    </row>
    <row r="183" spans="1:17" ht="15" x14ac:dyDescent="0.2">
      <c r="A183" s="193" t="s">
        <v>1153</v>
      </c>
      <c r="B183" s="186" t="s">
        <v>687</v>
      </c>
      <c r="C183" s="172" t="s">
        <v>240</v>
      </c>
      <c r="D183" s="76">
        <v>2000</v>
      </c>
      <c r="E183" s="76"/>
      <c r="F183" s="168"/>
      <c r="G183" s="182"/>
      <c r="H183" s="182"/>
      <c r="I183" s="76">
        <v>2000</v>
      </c>
      <c r="J183" s="76"/>
      <c r="K183" s="76"/>
      <c r="L183" s="76">
        <v>2000</v>
      </c>
      <c r="M183" s="76"/>
      <c r="N183" s="76"/>
      <c r="O183" s="250"/>
      <c r="P183" s="172"/>
      <c r="Q183" s="168"/>
    </row>
    <row r="184" spans="1:17" ht="15" x14ac:dyDescent="0.2">
      <c r="A184" s="202" t="s">
        <v>1163</v>
      </c>
      <c r="B184" s="186" t="s">
        <v>704</v>
      </c>
      <c r="C184" s="172" t="s">
        <v>240</v>
      </c>
      <c r="D184" s="76">
        <v>20000</v>
      </c>
      <c r="E184" s="76"/>
      <c r="F184" s="168"/>
      <c r="G184" s="182"/>
      <c r="H184" s="182"/>
      <c r="I184" s="76"/>
      <c r="J184" s="76"/>
      <c r="K184" s="76"/>
      <c r="L184" s="76"/>
      <c r="M184" s="76"/>
      <c r="N184" s="76"/>
      <c r="O184" s="250"/>
      <c r="P184" s="172"/>
      <c r="Q184" s="168"/>
    </row>
    <row r="185" spans="1:17" ht="15" x14ac:dyDescent="0.2">
      <c r="A185" s="193">
        <v>21.4</v>
      </c>
      <c r="B185" s="186" t="s">
        <v>561</v>
      </c>
      <c r="C185" s="172" t="s">
        <v>240</v>
      </c>
      <c r="D185" s="76">
        <v>20000</v>
      </c>
      <c r="E185" s="76"/>
      <c r="F185" s="75"/>
      <c r="G185" s="76"/>
      <c r="H185" s="76"/>
      <c r="I185" s="76">
        <v>21000</v>
      </c>
      <c r="J185" s="75"/>
      <c r="K185" s="75"/>
      <c r="L185" s="76">
        <v>22000</v>
      </c>
      <c r="M185" s="75"/>
      <c r="N185" s="75"/>
      <c r="O185" s="250"/>
      <c r="P185" s="172"/>
      <c r="Q185" s="168"/>
    </row>
    <row r="186" spans="1:17" ht="15" x14ac:dyDescent="0.2">
      <c r="A186" s="193">
        <v>21.9</v>
      </c>
      <c r="B186" s="168" t="s">
        <v>237</v>
      </c>
      <c r="C186" s="172" t="s">
        <v>240</v>
      </c>
      <c r="D186" s="76">
        <v>70000</v>
      </c>
      <c r="E186" s="76"/>
      <c r="F186" s="76"/>
      <c r="G186" s="76"/>
      <c r="H186" s="76"/>
      <c r="I186" s="76">
        <v>75000</v>
      </c>
      <c r="J186" s="76"/>
      <c r="K186" s="76"/>
      <c r="L186" s="76">
        <v>80000</v>
      </c>
      <c r="M186" s="76"/>
      <c r="N186" s="76"/>
      <c r="O186" s="250"/>
      <c r="P186" s="172"/>
      <c r="Q186" s="168"/>
    </row>
    <row r="187" spans="1:17" ht="15" x14ac:dyDescent="0.2">
      <c r="A187" s="193">
        <v>21.14</v>
      </c>
      <c r="B187" s="168" t="s">
        <v>1179</v>
      </c>
      <c r="C187" s="172" t="s">
        <v>240</v>
      </c>
      <c r="D187" s="182">
        <v>15000</v>
      </c>
      <c r="E187" s="182"/>
      <c r="F187" s="168"/>
      <c r="G187" s="182"/>
      <c r="H187" s="182"/>
      <c r="I187" s="205">
        <v>15000</v>
      </c>
      <c r="J187" s="168"/>
      <c r="K187" s="168"/>
      <c r="L187" s="205">
        <v>15000</v>
      </c>
      <c r="M187" s="168"/>
      <c r="N187" s="168"/>
      <c r="O187" s="250"/>
      <c r="P187" s="172"/>
      <c r="Q187" s="168"/>
    </row>
    <row r="188" spans="1:17" ht="15" x14ac:dyDescent="0.2">
      <c r="A188" s="193">
        <v>21.15</v>
      </c>
      <c r="B188" s="168" t="s">
        <v>565</v>
      </c>
      <c r="C188" s="172" t="s">
        <v>240</v>
      </c>
      <c r="D188" s="182">
        <v>3000</v>
      </c>
      <c r="E188" s="182"/>
      <c r="F188" s="168"/>
      <c r="G188" s="182"/>
      <c r="H188" s="182"/>
      <c r="I188" s="168"/>
      <c r="J188" s="168"/>
      <c r="K188" s="168"/>
      <c r="L188" s="168"/>
      <c r="M188" s="168"/>
      <c r="N188" s="168"/>
      <c r="O188" s="250"/>
      <c r="P188" s="172"/>
      <c r="Q188" s="168"/>
    </row>
    <row r="189" spans="1:17" ht="15" x14ac:dyDescent="0.2">
      <c r="A189" s="193">
        <v>21.16</v>
      </c>
      <c r="B189" s="168" t="s">
        <v>566</v>
      </c>
      <c r="C189" s="172" t="s">
        <v>240</v>
      </c>
      <c r="D189" s="182">
        <v>15000</v>
      </c>
      <c r="E189" s="182"/>
      <c r="F189" s="168"/>
      <c r="G189" s="182"/>
      <c r="H189" s="182"/>
      <c r="I189" s="168">
        <v>24000</v>
      </c>
      <c r="J189" s="168"/>
      <c r="K189" s="168"/>
      <c r="L189" s="168">
        <v>24000</v>
      </c>
      <c r="M189" s="168"/>
      <c r="N189" s="168"/>
      <c r="O189" s="250"/>
      <c r="P189" s="172"/>
      <c r="Q189" s="168"/>
    </row>
    <row r="190" spans="1:17" ht="15" x14ac:dyDescent="0.2">
      <c r="A190" s="212">
        <v>53.4</v>
      </c>
      <c r="B190" s="181" t="s">
        <v>24</v>
      </c>
      <c r="C190" s="172" t="s">
        <v>240</v>
      </c>
      <c r="D190" s="220">
        <v>9000</v>
      </c>
      <c r="E190" s="183"/>
      <c r="F190" s="76"/>
      <c r="G190" s="76"/>
      <c r="H190" s="76"/>
      <c r="I190" s="239"/>
      <c r="J190" s="76"/>
      <c r="K190" s="76"/>
      <c r="L190" s="76"/>
      <c r="M190" s="76"/>
      <c r="N190" s="76"/>
      <c r="O190" s="250"/>
      <c r="P190" s="172"/>
      <c r="Q190" s="168"/>
    </row>
    <row r="191" spans="1:17" ht="15" x14ac:dyDescent="0.2">
      <c r="A191" s="212">
        <v>53.5</v>
      </c>
      <c r="B191" s="181" t="s">
        <v>872</v>
      </c>
      <c r="C191" s="172" t="s">
        <v>240</v>
      </c>
      <c r="D191" s="220">
        <v>4000</v>
      </c>
      <c r="E191" s="183"/>
      <c r="F191" s="76"/>
      <c r="G191" s="76"/>
      <c r="H191" s="76"/>
      <c r="I191" s="239">
        <v>2000</v>
      </c>
      <c r="J191" s="76"/>
      <c r="K191" s="76"/>
      <c r="L191" s="76"/>
      <c r="M191" s="76"/>
      <c r="N191" s="76"/>
      <c r="O191" s="250"/>
      <c r="P191" s="172"/>
      <c r="Q191" s="168"/>
    </row>
    <row r="192" spans="1:17" ht="15" x14ac:dyDescent="0.2">
      <c r="A192" s="212">
        <v>53.6</v>
      </c>
      <c r="B192" s="204" t="s">
        <v>64</v>
      </c>
      <c r="C192" s="240" t="s">
        <v>240</v>
      </c>
      <c r="D192" s="257"/>
      <c r="E192" s="241"/>
      <c r="F192" s="205"/>
      <c r="G192" s="205"/>
      <c r="H192" s="205"/>
      <c r="I192" s="242"/>
      <c r="J192" s="205"/>
      <c r="K192" s="205"/>
      <c r="L192" s="205"/>
      <c r="M192" s="205"/>
      <c r="N192" s="205"/>
      <c r="O192" s="250"/>
      <c r="P192" s="172"/>
      <c r="Q192" s="168"/>
    </row>
    <row r="193" spans="1:17" ht="15" x14ac:dyDescent="0.2">
      <c r="A193" s="212">
        <v>53.8</v>
      </c>
      <c r="B193" s="181" t="s">
        <v>874</v>
      </c>
      <c r="C193" s="172" t="s">
        <v>240</v>
      </c>
      <c r="D193" s="220"/>
      <c r="E193" s="183"/>
      <c r="F193" s="76"/>
      <c r="G193" s="76"/>
      <c r="H193" s="76"/>
      <c r="I193" s="239"/>
      <c r="J193" s="76"/>
      <c r="K193" s="76"/>
      <c r="L193" s="76"/>
      <c r="M193" s="76"/>
      <c r="N193" s="76"/>
      <c r="O193" s="250"/>
      <c r="P193" s="172"/>
      <c r="Q193" s="168"/>
    </row>
    <row r="194" spans="1:17" ht="15" x14ac:dyDescent="0.2">
      <c r="A194" s="212">
        <v>53.9</v>
      </c>
      <c r="B194" s="181" t="s">
        <v>875</v>
      </c>
      <c r="C194" s="172" t="s">
        <v>240</v>
      </c>
      <c r="D194" s="220">
        <v>4500</v>
      </c>
      <c r="E194" s="183"/>
      <c r="F194" s="76"/>
      <c r="G194" s="76"/>
      <c r="H194" s="76"/>
      <c r="I194" s="239">
        <v>4700</v>
      </c>
      <c r="J194" s="76"/>
      <c r="K194" s="76"/>
      <c r="L194" s="76"/>
      <c r="M194" s="76"/>
      <c r="N194" s="76"/>
      <c r="O194" s="250"/>
      <c r="P194" s="172"/>
      <c r="Q194" s="168"/>
    </row>
    <row r="195" spans="1:17" ht="15" x14ac:dyDescent="0.2">
      <c r="A195" s="193">
        <v>18.100000000000001</v>
      </c>
      <c r="B195" s="186" t="s">
        <v>552</v>
      </c>
      <c r="C195" s="172" t="s">
        <v>123</v>
      </c>
      <c r="D195" s="76">
        <v>6000</v>
      </c>
      <c r="E195" s="76"/>
      <c r="F195" s="76"/>
      <c r="G195" s="76"/>
      <c r="H195" s="76"/>
      <c r="I195" s="76">
        <v>9000</v>
      </c>
      <c r="J195" s="76"/>
      <c r="K195" s="76"/>
      <c r="L195" s="76">
        <v>10000</v>
      </c>
      <c r="M195" s="76"/>
      <c r="N195" s="75"/>
      <c r="O195" s="250"/>
      <c r="P195" s="172"/>
      <c r="Q195" s="168"/>
    </row>
    <row r="196" spans="1:17" ht="15" x14ac:dyDescent="0.2">
      <c r="A196" s="193">
        <v>21.2</v>
      </c>
      <c r="B196" s="75" t="s">
        <v>560</v>
      </c>
      <c r="C196" s="172" t="s">
        <v>123</v>
      </c>
      <c r="D196" s="76">
        <v>30000</v>
      </c>
      <c r="E196" s="76"/>
      <c r="F196" s="75"/>
      <c r="G196" s="76"/>
      <c r="H196" s="76"/>
      <c r="I196" s="75">
        <v>45000</v>
      </c>
      <c r="J196" s="75"/>
      <c r="K196" s="75"/>
      <c r="L196" s="75">
        <v>45000</v>
      </c>
      <c r="M196" s="75"/>
      <c r="N196" s="75"/>
      <c r="O196" s="250"/>
      <c r="P196" s="172"/>
      <c r="Q196" s="168"/>
    </row>
    <row r="197" spans="1:17" ht="15" x14ac:dyDescent="0.2">
      <c r="A197" s="193">
        <v>21.3</v>
      </c>
      <c r="B197" s="75" t="s">
        <v>232</v>
      </c>
      <c r="C197" s="172" t="s">
        <v>123</v>
      </c>
      <c r="D197" s="76">
        <v>20000</v>
      </c>
      <c r="E197" s="76"/>
      <c r="F197" s="75"/>
      <c r="G197" s="76"/>
      <c r="H197" s="76"/>
      <c r="I197" s="76">
        <v>15000</v>
      </c>
      <c r="J197" s="75"/>
      <c r="K197" s="75"/>
      <c r="L197" s="76">
        <v>16000</v>
      </c>
      <c r="M197" s="75"/>
      <c r="N197" s="75"/>
      <c r="O197" s="250"/>
      <c r="P197" s="172"/>
      <c r="Q197" s="168"/>
    </row>
    <row r="198" spans="1:17" ht="15" x14ac:dyDescent="0.2">
      <c r="A198" s="212">
        <v>39.4</v>
      </c>
      <c r="B198" s="186" t="s">
        <v>625</v>
      </c>
      <c r="C198" s="172" t="s">
        <v>123</v>
      </c>
      <c r="D198" s="182">
        <v>1090</v>
      </c>
      <c r="E198" s="182"/>
      <c r="F198" s="76"/>
      <c r="G198" s="76"/>
      <c r="H198" s="76"/>
      <c r="I198" s="76"/>
      <c r="J198" s="76"/>
      <c r="K198" s="76"/>
      <c r="L198" s="76"/>
      <c r="M198" s="76"/>
      <c r="N198" s="76"/>
      <c r="O198" s="250"/>
      <c r="P198" s="172"/>
      <c r="Q198" s="168"/>
    </row>
    <row r="199" spans="1:17" ht="15" x14ac:dyDescent="0.2">
      <c r="A199" s="193">
        <v>41.1</v>
      </c>
      <c r="B199" s="75" t="s">
        <v>632</v>
      </c>
      <c r="C199" s="172" t="s">
        <v>123</v>
      </c>
      <c r="D199" s="76">
        <v>890</v>
      </c>
      <c r="E199" s="76"/>
      <c r="F199" s="76"/>
      <c r="G199" s="76"/>
      <c r="H199" s="76"/>
      <c r="I199" s="76">
        <v>2810</v>
      </c>
      <c r="J199" s="76"/>
      <c r="K199" s="76"/>
      <c r="L199" s="76"/>
      <c r="M199" s="76"/>
      <c r="N199" s="76"/>
      <c r="O199" s="250"/>
      <c r="P199" s="172"/>
      <c r="Q199" s="168"/>
    </row>
    <row r="200" spans="1:17" ht="15" x14ac:dyDescent="0.2">
      <c r="A200" s="208">
        <v>44.1</v>
      </c>
      <c r="B200" s="75" t="s">
        <v>36</v>
      </c>
      <c r="C200" s="172" t="s">
        <v>123</v>
      </c>
      <c r="D200" s="205"/>
      <c r="E200" s="205"/>
      <c r="F200" s="76"/>
      <c r="G200" s="76"/>
      <c r="H200" s="76"/>
      <c r="I200" s="76">
        <v>6340</v>
      </c>
      <c r="J200" s="76"/>
      <c r="K200" s="76"/>
      <c r="L200" s="76"/>
      <c r="M200" s="76"/>
      <c r="N200" s="76"/>
      <c r="O200" s="250"/>
      <c r="P200" s="172"/>
      <c r="Q200" s="168"/>
    </row>
    <row r="201" spans="1:17" ht="15" x14ac:dyDescent="0.2">
      <c r="A201" s="208">
        <v>44.2</v>
      </c>
      <c r="B201" s="186" t="s">
        <v>474</v>
      </c>
      <c r="C201" s="172" t="s">
        <v>123</v>
      </c>
      <c r="D201" s="205">
        <v>3000</v>
      </c>
      <c r="E201" s="205"/>
      <c r="F201" s="76"/>
      <c r="G201" s="76"/>
      <c r="H201" s="76"/>
      <c r="I201" s="76"/>
      <c r="J201" s="76"/>
      <c r="K201" s="76"/>
      <c r="L201" s="76"/>
      <c r="M201" s="76"/>
      <c r="N201" s="76"/>
      <c r="O201" s="250"/>
      <c r="P201" s="172"/>
      <c r="Q201" s="168"/>
    </row>
    <row r="202" spans="1:17" ht="15" x14ac:dyDescent="0.2">
      <c r="A202" s="208">
        <v>44.3</v>
      </c>
      <c r="B202" s="186" t="s">
        <v>634</v>
      </c>
      <c r="C202" s="172" t="s">
        <v>123</v>
      </c>
      <c r="D202" s="76">
        <v>30000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250"/>
      <c r="P202" s="172"/>
      <c r="Q202" s="168"/>
    </row>
    <row r="203" spans="1:17" ht="15" x14ac:dyDescent="0.2">
      <c r="A203" s="206">
        <v>49.19</v>
      </c>
      <c r="B203" s="235" t="s">
        <v>122</v>
      </c>
      <c r="C203" s="236" t="s">
        <v>123</v>
      </c>
      <c r="D203" s="76">
        <v>200000</v>
      </c>
      <c r="E203" s="76"/>
      <c r="F203" s="237"/>
      <c r="G203" s="76"/>
      <c r="H203" s="76"/>
      <c r="I203" s="76"/>
      <c r="J203" s="237"/>
      <c r="K203" s="237"/>
      <c r="L203" s="76"/>
      <c r="M203" s="237"/>
      <c r="N203" s="237"/>
      <c r="O203" s="250"/>
      <c r="P203" s="172"/>
      <c r="Q203" s="168"/>
    </row>
    <row r="204" spans="1:17" ht="15" x14ac:dyDescent="0.2">
      <c r="A204" s="206">
        <v>49.2</v>
      </c>
      <c r="B204" s="235" t="s">
        <v>124</v>
      </c>
      <c r="C204" s="236" t="s">
        <v>123</v>
      </c>
      <c r="D204" s="76">
        <v>37400</v>
      </c>
      <c r="E204" s="76"/>
      <c r="F204" s="237"/>
      <c r="G204" s="76"/>
      <c r="H204" s="76"/>
      <c r="I204" s="76"/>
      <c r="J204" s="237"/>
      <c r="K204" s="237"/>
      <c r="L204" s="76"/>
      <c r="M204" s="237"/>
      <c r="N204" s="237"/>
      <c r="O204" s="250"/>
      <c r="P204" s="172"/>
      <c r="Q204" s="168"/>
    </row>
    <row r="205" spans="1:17" ht="15" x14ac:dyDescent="0.2">
      <c r="A205" s="206">
        <v>49.21</v>
      </c>
      <c r="B205" s="235" t="s">
        <v>125</v>
      </c>
      <c r="C205" s="236" t="s">
        <v>123</v>
      </c>
      <c r="D205" s="76">
        <v>20000</v>
      </c>
      <c r="E205" s="76"/>
      <c r="F205" s="237"/>
      <c r="G205" s="76"/>
      <c r="H205" s="76"/>
      <c r="I205" s="76"/>
      <c r="J205" s="237"/>
      <c r="K205" s="237"/>
      <c r="L205" s="76"/>
      <c r="M205" s="237"/>
      <c r="N205" s="237"/>
      <c r="O205" s="250"/>
      <c r="P205" s="172"/>
      <c r="Q205" s="168"/>
    </row>
    <row r="206" spans="1:17" ht="15" x14ac:dyDescent="0.2">
      <c r="A206" s="206">
        <v>49.22</v>
      </c>
      <c r="B206" s="235" t="s">
        <v>1266</v>
      </c>
      <c r="C206" s="236" t="s">
        <v>123</v>
      </c>
      <c r="D206" s="76">
        <v>6000</v>
      </c>
      <c r="E206" s="76"/>
      <c r="F206" s="237"/>
      <c r="G206" s="76"/>
      <c r="H206" s="76"/>
      <c r="I206" s="76"/>
      <c r="J206" s="237"/>
      <c r="K206" s="237"/>
      <c r="L206" s="76"/>
      <c r="M206" s="237"/>
      <c r="N206" s="237"/>
      <c r="O206" s="250"/>
      <c r="P206" s="172"/>
      <c r="Q206" s="168"/>
    </row>
    <row r="207" spans="1:17" ht="15" x14ac:dyDescent="0.2">
      <c r="A207" s="206">
        <v>49.23</v>
      </c>
      <c r="B207" s="235" t="s">
        <v>127</v>
      </c>
      <c r="C207" s="236" t="s">
        <v>123</v>
      </c>
      <c r="D207" s="76">
        <v>4500</v>
      </c>
      <c r="E207" s="76"/>
      <c r="F207" s="237"/>
      <c r="G207" s="76"/>
      <c r="H207" s="76"/>
      <c r="I207" s="76"/>
      <c r="J207" s="237"/>
      <c r="K207" s="237"/>
      <c r="L207" s="76"/>
      <c r="M207" s="237"/>
      <c r="N207" s="237"/>
      <c r="O207" s="250"/>
      <c r="P207" s="172"/>
      <c r="Q207" s="168"/>
    </row>
    <row r="208" spans="1:17" ht="15" x14ac:dyDescent="0.2">
      <c r="A208" s="206">
        <v>49.24</v>
      </c>
      <c r="B208" s="235" t="s">
        <v>128</v>
      </c>
      <c r="C208" s="236" t="s">
        <v>123</v>
      </c>
      <c r="D208" s="76">
        <v>990</v>
      </c>
      <c r="E208" s="76"/>
      <c r="F208" s="237"/>
      <c r="G208" s="76"/>
      <c r="H208" s="76"/>
      <c r="I208" s="76"/>
      <c r="J208" s="237"/>
      <c r="K208" s="237"/>
      <c r="L208" s="76"/>
      <c r="M208" s="237"/>
      <c r="N208" s="237"/>
      <c r="O208" s="250"/>
      <c r="P208" s="172"/>
      <c r="Q208" s="168"/>
    </row>
    <row r="209" spans="1:17" ht="15" x14ac:dyDescent="0.2">
      <c r="A209" s="206">
        <v>49.25</v>
      </c>
      <c r="B209" s="235" t="s">
        <v>129</v>
      </c>
      <c r="C209" s="236" t="s">
        <v>123</v>
      </c>
      <c r="D209" s="76">
        <v>1650</v>
      </c>
      <c r="E209" s="76"/>
      <c r="F209" s="237"/>
      <c r="G209" s="76"/>
      <c r="H209" s="76"/>
      <c r="I209" s="76"/>
      <c r="J209" s="237"/>
      <c r="K209" s="237"/>
      <c r="L209" s="76"/>
      <c r="M209" s="237"/>
      <c r="N209" s="237"/>
      <c r="O209" s="250"/>
      <c r="P209" s="172"/>
      <c r="Q209" s="168"/>
    </row>
    <row r="210" spans="1:17" ht="15" x14ac:dyDescent="0.2">
      <c r="A210" s="206">
        <v>49.29</v>
      </c>
      <c r="B210" s="235" t="s">
        <v>130</v>
      </c>
      <c r="C210" s="236" t="s">
        <v>123</v>
      </c>
      <c r="D210" s="76">
        <v>6000</v>
      </c>
      <c r="E210" s="76"/>
      <c r="F210" s="237"/>
      <c r="G210" s="76"/>
      <c r="H210" s="76"/>
      <c r="I210" s="76"/>
      <c r="J210" s="237"/>
      <c r="K210" s="237"/>
      <c r="L210" s="76"/>
      <c r="M210" s="237"/>
      <c r="N210" s="237"/>
      <c r="O210" s="250"/>
      <c r="P210" s="172"/>
      <c r="Q210" s="168"/>
    </row>
    <row r="211" spans="1:17" ht="15" x14ac:dyDescent="0.2">
      <c r="A211" s="206">
        <v>49.3</v>
      </c>
      <c r="B211" s="235" t="s">
        <v>1270</v>
      </c>
      <c r="C211" s="236" t="s">
        <v>123</v>
      </c>
      <c r="D211" s="76">
        <v>22000</v>
      </c>
      <c r="E211" s="76"/>
      <c r="F211" s="237"/>
      <c r="G211" s="76"/>
      <c r="H211" s="76"/>
      <c r="I211" s="76"/>
      <c r="J211" s="237"/>
      <c r="K211" s="237"/>
      <c r="L211" s="76"/>
      <c r="M211" s="237"/>
      <c r="N211" s="237"/>
      <c r="O211" s="250"/>
      <c r="P211" s="172"/>
      <c r="Q211" s="168"/>
    </row>
    <row r="212" spans="1:17" ht="15" x14ac:dyDescent="0.2">
      <c r="A212" s="212">
        <v>50.2</v>
      </c>
      <c r="B212" s="181" t="s">
        <v>53</v>
      </c>
      <c r="C212" s="172" t="s">
        <v>123</v>
      </c>
      <c r="D212" s="76">
        <v>10000</v>
      </c>
      <c r="E212" s="239"/>
      <c r="F212" s="76"/>
      <c r="G212" s="76"/>
      <c r="H212" s="76"/>
      <c r="I212" s="76"/>
      <c r="J212" s="76"/>
      <c r="K212" s="76"/>
      <c r="L212" s="76"/>
      <c r="M212" s="76"/>
      <c r="N212" s="76"/>
      <c r="O212" s="250"/>
      <c r="P212" s="172"/>
      <c r="Q212" s="168"/>
    </row>
    <row r="213" spans="1:17" ht="15" x14ac:dyDescent="0.2">
      <c r="A213" s="212">
        <v>50.3</v>
      </c>
      <c r="B213" s="181" t="s">
        <v>54</v>
      </c>
      <c r="C213" s="172" t="s">
        <v>123</v>
      </c>
      <c r="D213" s="76">
        <v>15000</v>
      </c>
      <c r="E213" s="239"/>
      <c r="F213" s="76"/>
      <c r="G213" s="76"/>
      <c r="H213" s="76"/>
      <c r="I213" s="76"/>
      <c r="J213" s="76"/>
      <c r="K213" s="76"/>
      <c r="L213" s="76"/>
      <c r="M213" s="76"/>
      <c r="N213" s="76"/>
      <c r="O213" s="250"/>
      <c r="P213" s="172"/>
      <c r="Q213" s="168"/>
    </row>
    <row r="214" spans="1:17" ht="15" x14ac:dyDescent="0.2">
      <c r="A214" s="212">
        <v>50.4</v>
      </c>
      <c r="B214" s="181" t="s">
        <v>61</v>
      </c>
      <c r="C214" s="172" t="s">
        <v>123</v>
      </c>
      <c r="D214" s="76">
        <v>4900</v>
      </c>
      <c r="E214" s="239"/>
      <c r="F214" s="76"/>
      <c r="G214" s="76"/>
      <c r="H214" s="76"/>
      <c r="I214" s="76"/>
      <c r="J214" s="76"/>
      <c r="K214" s="76"/>
      <c r="L214" s="76"/>
      <c r="M214" s="76"/>
      <c r="N214" s="76"/>
      <c r="O214" s="250"/>
      <c r="P214" s="172"/>
      <c r="Q214" s="168"/>
    </row>
    <row r="215" spans="1:17" ht="15" x14ac:dyDescent="0.2">
      <c r="A215" s="212">
        <v>50.5</v>
      </c>
      <c r="B215" s="181" t="s">
        <v>136</v>
      </c>
      <c r="C215" s="172" t="s">
        <v>123</v>
      </c>
      <c r="D215" s="76">
        <v>2200</v>
      </c>
      <c r="E215" s="239"/>
      <c r="F215" s="76"/>
      <c r="G215" s="76"/>
      <c r="H215" s="76"/>
      <c r="I215" s="76"/>
      <c r="J215" s="76"/>
      <c r="K215" s="76"/>
      <c r="L215" s="76"/>
      <c r="M215" s="76"/>
      <c r="N215" s="76"/>
      <c r="O215" s="250"/>
      <c r="P215" s="172"/>
      <c r="Q215" s="168"/>
    </row>
    <row r="216" spans="1:17" ht="15" x14ac:dyDescent="0.2">
      <c r="A216" s="212">
        <v>50.6</v>
      </c>
      <c r="B216" s="181" t="s">
        <v>137</v>
      </c>
      <c r="C216" s="172" t="s">
        <v>123</v>
      </c>
      <c r="D216" s="76">
        <v>7700</v>
      </c>
      <c r="E216" s="239"/>
      <c r="F216" s="76"/>
      <c r="G216" s="76"/>
      <c r="H216" s="76"/>
      <c r="I216" s="76"/>
      <c r="J216" s="76"/>
      <c r="K216" s="76"/>
      <c r="L216" s="76"/>
      <c r="M216" s="76"/>
      <c r="N216" s="76"/>
      <c r="O216" s="250"/>
      <c r="P216" s="172"/>
      <c r="Q216" s="168"/>
    </row>
    <row r="217" spans="1:17" ht="15" x14ac:dyDescent="0.2">
      <c r="A217" s="212">
        <v>50.7</v>
      </c>
      <c r="B217" s="181" t="s">
        <v>138</v>
      </c>
      <c r="C217" s="172" t="s">
        <v>123</v>
      </c>
      <c r="D217" s="76">
        <v>990</v>
      </c>
      <c r="E217" s="239"/>
      <c r="F217" s="76"/>
      <c r="G217" s="76"/>
      <c r="H217" s="76"/>
      <c r="I217" s="76"/>
      <c r="J217" s="76"/>
      <c r="K217" s="76"/>
      <c r="L217" s="76"/>
      <c r="M217" s="76"/>
      <c r="N217" s="76"/>
      <c r="O217" s="250"/>
      <c r="P217" s="172"/>
      <c r="Q217" s="168"/>
    </row>
    <row r="218" spans="1:17" ht="15" x14ac:dyDescent="0.2">
      <c r="A218" s="212">
        <v>50.8</v>
      </c>
      <c r="B218" s="181" t="s">
        <v>139</v>
      </c>
      <c r="C218" s="172" t="s">
        <v>123</v>
      </c>
      <c r="D218" s="76">
        <v>1650</v>
      </c>
      <c r="E218" s="239"/>
      <c r="F218" s="76"/>
      <c r="G218" s="76"/>
      <c r="H218" s="76"/>
      <c r="I218" s="76"/>
      <c r="J218" s="76"/>
      <c r="K218" s="76"/>
      <c r="L218" s="76"/>
      <c r="M218" s="76"/>
      <c r="N218" s="76"/>
      <c r="O218" s="250"/>
      <c r="P218" s="172"/>
      <c r="Q218" s="168"/>
    </row>
    <row r="219" spans="1:17" ht="15" x14ac:dyDescent="0.2">
      <c r="A219" s="212">
        <v>50.9</v>
      </c>
      <c r="B219" s="181" t="s">
        <v>140</v>
      </c>
      <c r="C219" s="172" t="s">
        <v>123</v>
      </c>
      <c r="D219" s="76">
        <v>1320</v>
      </c>
      <c r="E219" s="239"/>
      <c r="F219" s="76"/>
      <c r="G219" s="76"/>
      <c r="H219" s="76"/>
      <c r="I219" s="76"/>
      <c r="J219" s="76"/>
      <c r="K219" s="76"/>
      <c r="L219" s="76"/>
      <c r="M219" s="76"/>
      <c r="N219" s="76"/>
      <c r="O219" s="250"/>
      <c r="P219" s="172"/>
      <c r="Q219" s="168"/>
    </row>
    <row r="220" spans="1:17" ht="15" x14ac:dyDescent="0.2">
      <c r="A220" s="202">
        <v>50.1</v>
      </c>
      <c r="B220" s="181" t="s">
        <v>141</v>
      </c>
      <c r="C220" s="172" t="s">
        <v>123</v>
      </c>
      <c r="D220" s="76">
        <v>1980</v>
      </c>
      <c r="E220" s="239"/>
      <c r="F220" s="76"/>
      <c r="G220" s="76"/>
      <c r="H220" s="76"/>
      <c r="I220" s="76"/>
      <c r="J220" s="76"/>
      <c r="K220" s="76"/>
      <c r="L220" s="76"/>
      <c r="M220" s="76"/>
      <c r="N220" s="76"/>
      <c r="O220" s="250"/>
      <c r="P220" s="172"/>
      <c r="Q220" s="168"/>
    </row>
    <row r="221" spans="1:17" ht="15" x14ac:dyDescent="0.2">
      <c r="A221" s="202">
        <v>50.11</v>
      </c>
      <c r="B221" s="181" t="s">
        <v>142</v>
      </c>
      <c r="C221" s="172" t="s">
        <v>123</v>
      </c>
      <c r="D221" s="76">
        <v>2860</v>
      </c>
      <c r="E221" s="239"/>
      <c r="F221" s="76"/>
      <c r="G221" s="76"/>
      <c r="H221" s="76"/>
      <c r="I221" s="76"/>
      <c r="J221" s="76"/>
      <c r="K221" s="76"/>
      <c r="L221" s="76"/>
      <c r="M221" s="76"/>
      <c r="N221" s="76"/>
      <c r="O221" s="250"/>
      <c r="P221" s="172"/>
      <c r="Q221" s="168"/>
    </row>
    <row r="222" spans="1:17" ht="15" x14ac:dyDescent="0.2">
      <c r="A222" s="202">
        <v>50.12</v>
      </c>
      <c r="B222" s="181" t="s">
        <v>143</v>
      </c>
      <c r="C222" s="172" t="s">
        <v>123</v>
      </c>
      <c r="D222" s="76">
        <v>1100</v>
      </c>
      <c r="E222" s="239"/>
      <c r="F222" s="76"/>
      <c r="G222" s="76"/>
      <c r="H222" s="76"/>
      <c r="I222" s="76"/>
      <c r="J222" s="76"/>
      <c r="K222" s="76"/>
      <c r="L222" s="76"/>
      <c r="M222" s="76"/>
      <c r="N222" s="76"/>
      <c r="O222" s="250"/>
      <c r="P222" s="172"/>
      <c r="Q222" s="168"/>
    </row>
    <row r="223" spans="1:17" ht="15" x14ac:dyDescent="0.2">
      <c r="A223" s="202">
        <v>50.13</v>
      </c>
      <c r="B223" s="181" t="s">
        <v>144</v>
      </c>
      <c r="C223" s="172" t="s">
        <v>123</v>
      </c>
      <c r="D223" s="76">
        <v>850</v>
      </c>
      <c r="E223" s="239"/>
      <c r="F223" s="76"/>
      <c r="G223" s="76"/>
      <c r="H223" s="76"/>
      <c r="I223" s="76"/>
      <c r="J223" s="76"/>
      <c r="K223" s="76"/>
      <c r="L223" s="76"/>
      <c r="M223" s="76"/>
      <c r="N223" s="76"/>
      <c r="O223" s="250"/>
      <c r="P223" s="172"/>
      <c r="Q223" s="168"/>
    </row>
    <row r="224" spans="1:17" ht="15" x14ac:dyDescent="0.2">
      <c r="A224" s="202">
        <v>50.14</v>
      </c>
      <c r="B224" s="181" t="s">
        <v>145</v>
      </c>
      <c r="C224" s="172" t="s">
        <v>123</v>
      </c>
      <c r="D224" s="76">
        <v>1980</v>
      </c>
      <c r="E224" s="239"/>
      <c r="F224" s="76"/>
      <c r="G224" s="76"/>
      <c r="H224" s="76"/>
      <c r="I224" s="76"/>
      <c r="J224" s="76"/>
      <c r="K224" s="76"/>
      <c r="L224" s="76"/>
      <c r="M224" s="76"/>
      <c r="N224" s="76"/>
      <c r="O224" s="250"/>
      <c r="P224" s="172"/>
      <c r="Q224" s="168"/>
    </row>
    <row r="225" spans="1:17" ht="15" x14ac:dyDescent="0.2">
      <c r="A225" s="202">
        <v>50.15</v>
      </c>
      <c r="B225" s="181" t="s">
        <v>1272</v>
      </c>
      <c r="C225" s="172" t="s">
        <v>123</v>
      </c>
      <c r="D225" s="76">
        <v>2200</v>
      </c>
      <c r="E225" s="239"/>
      <c r="F225" s="76"/>
      <c r="G225" s="76"/>
      <c r="H225" s="76"/>
      <c r="I225" s="76"/>
      <c r="J225" s="76"/>
      <c r="K225" s="76"/>
      <c r="L225" s="76"/>
      <c r="M225" s="76"/>
      <c r="N225" s="76"/>
      <c r="O225" s="250"/>
      <c r="P225" s="172"/>
      <c r="Q225" s="168"/>
    </row>
    <row r="226" spans="1:17" ht="15" x14ac:dyDescent="0.2">
      <c r="A226" s="202">
        <v>50.16</v>
      </c>
      <c r="B226" s="181" t="s">
        <v>147</v>
      </c>
      <c r="C226" s="172" t="s">
        <v>123</v>
      </c>
      <c r="D226" s="76">
        <v>9000</v>
      </c>
      <c r="E226" s="239"/>
      <c r="F226" s="76"/>
      <c r="G226" s="76"/>
      <c r="H226" s="76"/>
      <c r="I226" s="76"/>
      <c r="J226" s="76"/>
      <c r="K226" s="76"/>
      <c r="L226" s="76"/>
      <c r="M226" s="76"/>
      <c r="N226" s="76"/>
      <c r="O226" s="250"/>
      <c r="P226" s="172"/>
      <c r="Q226" s="168"/>
    </row>
    <row r="227" spans="1:17" ht="15" x14ac:dyDescent="0.2">
      <c r="A227" s="194">
        <v>51.5</v>
      </c>
      <c r="B227" s="186" t="s">
        <v>156</v>
      </c>
      <c r="C227" s="172" t="s">
        <v>123</v>
      </c>
      <c r="D227" s="76">
        <v>165000</v>
      </c>
      <c r="E227" s="76"/>
      <c r="F227" s="76"/>
      <c r="G227" s="76"/>
      <c r="H227" s="76"/>
      <c r="I227" s="76">
        <v>165000</v>
      </c>
      <c r="J227" s="76"/>
      <c r="K227" s="76"/>
      <c r="L227" s="76"/>
      <c r="M227" s="76"/>
      <c r="N227" s="76"/>
      <c r="O227" s="250"/>
      <c r="P227" s="172"/>
      <c r="Q227" s="168"/>
    </row>
    <row r="228" spans="1:17" ht="15" x14ac:dyDescent="0.2">
      <c r="A228" s="202">
        <v>51.1</v>
      </c>
      <c r="B228" s="186" t="s">
        <v>1273</v>
      </c>
      <c r="C228" s="172" t="s">
        <v>123</v>
      </c>
      <c r="D228" s="76">
        <v>3850</v>
      </c>
      <c r="E228" s="76"/>
      <c r="F228" s="76"/>
      <c r="G228" s="76"/>
      <c r="H228" s="76"/>
      <c r="I228" s="182"/>
      <c r="J228" s="76"/>
      <c r="K228" s="182"/>
      <c r="L228" s="76"/>
      <c r="M228" s="76"/>
      <c r="N228" s="76"/>
      <c r="O228" s="250"/>
      <c r="P228" s="172"/>
      <c r="Q228" s="168"/>
    </row>
    <row r="229" spans="1:17" ht="15" x14ac:dyDescent="0.2">
      <c r="A229" s="202">
        <v>51.11</v>
      </c>
      <c r="B229" s="186" t="s">
        <v>163</v>
      </c>
      <c r="C229" s="172" t="s">
        <v>123</v>
      </c>
      <c r="D229" s="76">
        <v>15000</v>
      </c>
      <c r="E229" s="76"/>
      <c r="F229" s="76"/>
      <c r="G229" s="76"/>
      <c r="H229" s="76"/>
      <c r="I229" s="182"/>
      <c r="J229" s="76"/>
      <c r="K229" s="182"/>
      <c r="L229" s="76"/>
      <c r="M229" s="76"/>
      <c r="N229" s="76"/>
      <c r="O229" s="250"/>
      <c r="P229" s="172"/>
      <c r="Q229" s="168"/>
    </row>
    <row r="230" spans="1:17" ht="15" x14ac:dyDescent="0.2">
      <c r="A230" s="202">
        <v>51.12</v>
      </c>
      <c r="B230" s="186" t="s">
        <v>164</v>
      </c>
      <c r="C230" s="172" t="s">
        <v>123</v>
      </c>
      <c r="D230" s="76">
        <v>3410</v>
      </c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250"/>
      <c r="P230" s="172"/>
      <c r="Q230" s="168"/>
    </row>
    <row r="231" spans="1:17" ht="15" x14ac:dyDescent="0.2">
      <c r="A231" s="202">
        <v>51.13</v>
      </c>
      <c r="B231" s="186" t="s">
        <v>1274</v>
      </c>
      <c r="C231" s="172" t="s">
        <v>123</v>
      </c>
      <c r="D231" s="76">
        <v>420000</v>
      </c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250"/>
      <c r="P231" s="172"/>
      <c r="Q231" s="168"/>
    </row>
    <row r="232" spans="1:17" ht="15" x14ac:dyDescent="0.2">
      <c r="A232" s="202">
        <v>51.14</v>
      </c>
      <c r="B232" s="186" t="s">
        <v>1275</v>
      </c>
      <c r="C232" s="172" t="s">
        <v>123</v>
      </c>
      <c r="D232" s="220">
        <v>500000</v>
      </c>
      <c r="E232" s="220"/>
      <c r="F232" s="76"/>
      <c r="G232" s="76"/>
      <c r="H232" s="76"/>
      <c r="I232" s="76"/>
      <c r="J232" s="76"/>
      <c r="K232" s="76"/>
      <c r="L232" s="76"/>
      <c r="M232" s="76"/>
      <c r="N232" s="76"/>
      <c r="O232" s="250"/>
      <c r="P232" s="172"/>
      <c r="Q232" s="168"/>
    </row>
    <row r="233" spans="1:17" ht="15" x14ac:dyDescent="0.2">
      <c r="A233" s="194">
        <v>52.9</v>
      </c>
      <c r="B233" s="186" t="s">
        <v>63</v>
      </c>
      <c r="C233" s="172" t="s">
        <v>123</v>
      </c>
      <c r="D233" s="205">
        <v>900</v>
      </c>
      <c r="E233" s="205"/>
      <c r="F233" s="76"/>
      <c r="G233" s="76"/>
      <c r="H233" s="76"/>
      <c r="I233" s="76"/>
      <c r="J233" s="76"/>
      <c r="K233" s="76"/>
      <c r="L233" s="76"/>
      <c r="M233" s="76"/>
      <c r="N233" s="76"/>
      <c r="O233" s="250"/>
      <c r="P233" s="172"/>
      <c r="Q233" s="168"/>
    </row>
    <row r="234" spans="1:17" ht="15" x14ac:dyDescent="0.2">
      <c r="A234" s="202">
        <v>52.1</v>
      </c>
      <c r="B234" s="186" t="s">
        <v>1283</v>
      </c>
      <c r="C234" s="172" t="s">
        <v>123</v>
      </c>
      <c r="D234" s="205">
        <v>8200</v>
      </c>
      <c r="E234" s="205"/>
      <c r="F234" s="76"/>
      <c r="G234" s="76"/>
      <c r="H234" s="76"/>
      <c r="I234" s="76"/>
      <c r="J234" s="76"/>
      <c r="K234" s="76"/>
      <c r="L234" s="76"/>
      <c r="M234" s="76"/>
      <c r="N234" s="76"/>
      <c r="O234" s="250"/>
      <c r="P234" s="172"/>
      <c r="Q234" s="168"/>
    </row>
    <row r="235" spans="1:17" ht="15" x14ac:dyDescent="0.2">
      <c r="A235" s="202">
        <v>52.11</v>
      </c>
      <c r="B235" s="186" t="s">
        <v>179</v>
      </c>
      <c r="C235" s="172" t="s">
        <v>123</v>
      </c>
      <c r="D235" s="182">
        <v>850</v>
      </c>
      <c r="E235" s="182"/>
      <c r="F235" s="76"/>
      <c r="G235" s="182"/>
      <c r="H235" s="182"/>
      <c r="I235" s="205"/>
      <c r="J235" s="76"/>
      <c r="K235" s="76"/>
      <c r="L235" s="76"/>
      <c r="M235" s="76"/>
      <c r="N235" s="76"/>
      <c r="O235" s="250"/>
      <c r="P235" s="172"/>
      <c r="Q235" s="168"/>
    </row>
    <row r="236" spans="1:17" ht="15" x14ac:dyDescent="0.2">
      <c r="A236" s="264">
        <v>52.13</v>
      </c>
      <c r="B236" s="186" t="s">
        <v>181</v>
      </c>
      <c r="C236" s="172" t="s">
        <v>123</v>
      </c>
      <c r="D236" s="182">
        <v>660</v>
      </c>
      <c r="E236" s="182"/>
      <c r="F236" s="76"/>
      <c r="G236" s="182"/>
      <c r="H236" s="182"/>
      <c r="I236" s="205"/>
      <c r="J236" s="76"/>
      <c r="K236" s="76"/>
      <c r="L236" s="76"/>
      <c r="M236" s="76"/>
      <c r="N236" s="76"/>
      <c r="O236" s="250"/>
      <c r="P236" s="172"/>
      <c r="Q236" s="168"/>
    </row>
    <row r="237" spans="1:17" ht="15" x14ac:dyDescent="0.2">
      <c r="A237" s="202">
        <v>52.14</v>
      </c>
      <c r="B237" s="186" t="s">
        <v>182</v>
      </c>
      <c r="C237" s="172" t="s">
        <v>123</v>
      </c>
      <c r="D237" s="76">
        <v>16500</v>
      </c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250"/>
      <c r="P237" s="172"/>
      <c r="Q237" s="168"/>
    </row>
    <row r="238" spans="1:17" ht="15" x14ac:dyDescent="0.2">
      <c r="A238" s="264">
        <v>52.15</v>
      </c>
      <c r="B238" s="186" t="s">
        <v>1284</v>
      </c>
      <c r="C238" s="172" t="s">
        <v>123</v>
      </c>
      <c r="D238" s="76">
        <v>5500</v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250"/>
      <c r="P238" s="172"/>
      <c r="Q238" s="168"/>
    </row>
    <row r="239" spans="1:17" ht="15" x14ac:dyDescent="0.2">
      <c r="A239" s="194">
        <v>10.199999999999999</v>
      </c>
      <c r="B239" s="75" t="s">
        <v>243</v>
      </c>
      <c r="C239" s="172" t="s">
        <v>158</v>
      </c>
      <c r="D239" s="76">
        <v>20000</v>
      </c>
      <c r="E239" s="76"/>
      <c r="F239" s="76"/>
      <c r="G239" s="76"/>
      <c r="H239" s="76"/>
      <c r="I239" s="76">
        <v>21000</v>
      </c>
      <c r="J239" s="76"/>
      <c r="K239" s="76"/>
      <c r="L239" s="76" t="s">
        <v>27</v>
      </c>
      <c r="M239" s="76"/>
      <c r="N239" s="76"/>
      <c r="O239" s="250"/>
      <c r="P239" s="172"/>
      <c r="Q239" s="168"/>
    </row>
    <row r="240" spans="1:17" ht="15" x14ac:dyDescent="0.2">
      <c r="A240" s="194">
        <v>51.6</v>
      </c>
      <c r="B240" s="186" t="s">
        <v>157</v>
      </c>
      <c r="C240" s="172" t="s">
        <v>158</v>
      </c>
      <c r="D240" s="76">
        <v>365000</v>
      </c>
      <c r="E240" s="76"/>
      <c r="F240" s="76"/>
      <c r="G240" s="76"/>
      <c r="H240" s="76"/>
      <c r="I240" s="76">
        <v>125000</v>
      </c>
      <c r="J240" s="76"/>
      <c r="K240" s="76"/>
      <c r="L240" s="76"/>
      <c r="M240" s="76"/>
      <c r="N240" s="76"/>
      <c r="O240" s="250"/>
      <c r="P240" s="172"/>
      <c r="Q240" s="168"/>
    </row>
    <row r="241" spans="1:17" ht="15" x14ac:dyDescent="0.2">
      <c r="A241" s="194">
        <v>51.7</v>
      </c>
      <c r="B241" s="186" t="s">
        <v>159</v>
      </c>
      <c r="C241" s="172" t="s">
        <v>158</v>
      </c>
      <c r="D241" s="76">
        <v>300000</v>
      </c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250"/>
      <c r="P241" s="172"/>
      <c r="Q241" s="168"/>
    </row>
    <row r="242" spans="1:17" ht="15" x14ac:dyDescent="0.2">
      <c r="A242" s="194">
        <v>51.8</v>
      </c>
      <c r="B242" s="186" t="s">
        <v>160</v>
      </c>
      <c r="C242" s="172" t="s">
        <v>158</v>
      </c>
      <c r="D242" s="76">
        <v>278000</v>
      </c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250"/>
      <c r="P242" s="172"/>
      <c r="Q242" s="168"/>
    </row>
    <row r="243" spans="1:17" ht="15" x14ac:dyDescent="0.2">
      <c r="A243" s="194">
        <v>51.9</v>
      </c>
      <c r="B243" s="186" t="s">
        <v>161</v>
      </c>
      <c r="C243" s="172" t="s">
        <v>158</v>
      </c>
      <c r="D243" s="76">
        <v>200000</v>
      </c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250"/>
      <c r="P243" s="172"/>
      <c r="Q243" s="168"/>
    </row>
    <row r="244" spans="1:17" ht="15" x14ac:dyDescent="0.2">
      <c r="A244" s="202">
        <v>51.19</v>
      </c>
      <c r="B244" s="186" t="s">
        <v>190</v>
      </c>
      <c r="C244" s="240" t="s">
        <v>158</v>
      </c>
      <c r="D244" s="205">
        <v>580000</v>
      </c>
      <c r="E244" s="205"/>
      <c r="F244" s="168"/>
      <c r="G244" s="182"/>
      <c r="H244" s="182"/>
      <c r="I244" s="168"/>
      <c r="J244" s="168"/>
      <c r="K244" s="168"/>
      <c r="L244" s="168"/>
      <c r="M244" s="168"/>
      <c r="N244" s="168"/>
      <c r="O244" s="250"/>
      <c r="P244" s="172"/>
      <c r="Q244" s="168"/>
    </row>
    <row r="245" spans="1:17" ht="15" x14ac:dyDescent="0.2">
      <c r="A245" s="202">
        <v>52.12</v>
      </c>
      <c r="B245" s="186" t="s">
        <v>180</v>
      </c>
      <c r="C245" s="172" t="s">
        <v>158</v>
      </c>
      <c r="D245" s="182">
        <v>260000</v>
      </c>
      <c r="E245" s="182"/>
      <c r="F245" s="76"/>
      <c r="G245" s="182"/>
      <c r="H245" s="182"/>
      <c r="I245" s="205"/>
      <c r="J245" s="76"/>
      <c r="K245" s="76"/>
      <c r="L245" s="76"/>
      <c r="M245" s="76"/>
      <c r="N245" s="76"/>
      <c r="O245" s="250"/>
      <c r="P245" s="172"/>
      <c r="Q245" s="168"/>
    </row>
    <row r="246" spans="1:17" ht="15" x14ac:dyDescent="0.2">
      <c r="A246" s="193">
        <v>18.2</v>
      </c>
      <c r="B246" s="186" t="s">
        <v>553</v>
      </c>
      <c r="C246" s="172" t="s">
        <v>554</v>
      </c>
      <c r="D246" s="76">
        <v>8000</v>
      </c>
      <c r="E246" s="76"/>
      <c r="F246" s="76"/>
      <c r="G246" s="76"/>
      <c r="H246" s="76"/>
      <c r="I246" s="76">
        <v>9000</v>
      </c>
      <c r="J246" s="76"/>
      <c r="K246" s="76"/>
      <c r="L246" s="76">
        <v>10000</v>
      </c>
      <c r="M246" s="76"/>
      <c r="N246" s="75"/>
      <c r="O246" s="250"/>
      <c r="P246" s="172"/>
      <c r="Q246" s="168"/>
    </row>
    <row r="247" spans="1:17" ht="15" x14ac:dyDescent="0.2">
      <c r="A247" s="194">
        <v>18.3</v>
      </c>
      <c r="B247" s="186" t="s">
        <v>555</v>
      </c>
      <c r="C247" s="172" t="s">
        <v>554</v>
      </c>
      <c r="D247" s="76">
        <v>10000</v>
      </c>
      <c r="E247" s="76"/>
      <c r="F247" s="76"/>
      <c r="G247" s="76"/>
      <c r="H247" s="76"/>
      <c r="I247" s="76">
        <v>12000</v>
      </c>
      <c r="J247" s="76"/>
      <c r="K247" s="76"/>
      <c r="L247" s="76">
        <v>15000</v>
      </c>
      <c r="M247" s="76"/>
      <c r="N247" s="76"/>
      <c r="O247" s="250"/>
      <c r="P247" s="172"/>
      <c r="Q247" s="168"/>
    </row>
    <row r="248" spans="1:17" ht="15" x14ac:dyDescent="0.2">
      <c r="A248" s="193">
        <v>39.1</v>
      </c>
      <c r="B248" s="186" t="s">
        <v>623</v>
      </c>
      <c r="C248" s="172" t="s">
        <v>554</v>
      </c>
      <c r="D248" s="76">
        <v>3000</v>
      </c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250"/>
      <c r="P248" s="172"/>
      <c r="Q248" s="168"/>
    </row>
    <row r="249" spans="1:17" ht="15" x14ac:dyDescent="0.2">
      <c r="A249" s="180">
        <v>48.3</v>
      </c>
      <c r="B249" s="186" t="s">
        <v>487</v>
      </c>
      <c r="C249" s="172" t="s">
        <v>529</v>
      </c>
      <c r="D249" s="182">
        <v>27500</v>
      </c>
      <c r="E249" s="182"/>
      <c r="F249" s="76"/>
      <c r="G249" s="76"/>
      <c r="H249" s="76"/>
      <c r="I249" s="76"/>
      <c r="J249" s="76"/>
      <c r="K249" s="76"/>
      <c r="L249" s="76"/>
      <c r="M249" s="76"/>
      <c r="N249" s="76"/>
      <c r="O249" s="250"/>
      <c r="P249" s="172"/>
      <c r="Q249" s="168"/>
    </row>
    <row r="250" spans="1:17" ht="15" x14ac:dyDescent="0.2">
      <c r="A250" s="180">
        <v>48.4</v>
      </c>
      <c r="B250" s="186" t="s">
        <v>93</v>
      </c>
      <c r="C250" s="172" t="s">
        <v>529</v>
      </c>
      <c r="D250" s="182">
        <v>400000</v>
      </c>
      <c r="E250" s="182"/>
      <c r="F250" s="76"/>
      <c r="G250" s="76"/>
      <c r="H250" s="76"/>
      <c r="I250" s="76"/>
      <c r="J250" s="76"/>
      <c r="K250" s="76"/>
      <c r="L250" s="76"/>
      <c r="M250" s="76"/>
      <c r="N250" s="76"/>
      <c r="O250" s="250"/>
      <c r="P250" s="172"/>
      <c r="Q250" s="168"/>
    </row>
    <row r="251" spans="1:17" ht="15" x14ac:dyDescent="0.2">
      <c r="A251" s="180">
        <v>48.5</v>
      </c>
      <c r="B251" s="186" t="s">
        <v>95</v>
      </c>
      <c r="C251" s="172" t="s">
        <v>529</v>
      </c>
      <c r="D251" s="182">
        <v>360</v>
      </c>
      <c r="E251" s="182"/>
      <c r="F251" s="76"/>
      <c r="G251" s="76"/>
      <c r="H251" s="76"/>
      <c r="I251" s="76"/>
      <c r="J251" s="76"/>
      <c r="K251" s="76"/>
      <c r="L251" s="76"/>
      <c r="M251" s="76"/>
      <c r="N251" s="76"/>
      <c r="O251" s="250"/>
      <c r="P251" s="172"/>
      <c r="Q251" s="168"/>
    </row>
    <row r="252" spans="1:17" ht="15" x14ac:dyDescent="0.2">
      <c r="A252" s="180">
        <v>48.6</v>
      </c>
      <c r="B252" s="186" t="s">
        <v>81</v>
      </c>
      <c r="C252" s="172" t="s">
        <v>529</v>
      </c>
      <c r="D252" s="182">
        <v>3000</v>
      </c>
      <c r="E252" s="182"/>
      <c r="F252" s="76"/>
      <c r="G252" s="76"/>
      <c r="H252" s="76"/>
      <c r="I252" s="76"/>
      <c r="J252" s="76"/>
      <c r="K252" s="76"/>
      <c r="L252" s="76"/>
      <c r="M252" s="76"/>
      <c r="N252" s="76"/>
      <c r="O252" s="250"/>
      <c r="P252" s="172"/>
      <c r="Q252" s="168"/>
    </row>
    <row r="253" spans="1:17" ht="15" x14ac:dyDescent="0.2">
      <c r="A253" s="206">
        <v>48.11</v>
      </c>
      <c r="B253" s="186" t="s">
        <v>101</v>
      </c>
      <c r="C253" s="172" t="s">
        <v>529</v>
      </c>
      <c r="D253" s="182">
        <v>1210</v>
      </c>
      <c r="E253" s="182"/>
      <c r="F253" s="76"/>
      <c r="G253" s="76"/>
      <c r="H253" s="76"/>
      <c r="I253" s="76"/>
      <c r="J253" s="76"/>
      <c r="K253" s="76"/>
      <c r="L253" s="76"/>
      <c r="M253" s="76"/>
      <c r="N253" s="76"/>
      <c r="O253" s="250"/>
      <c r="P253" s="172"/>
      <c r="Q253" s="168"/>
    </row>
    <row r="254" spans="1:17" ht="15" x14ac:dyDescent="0.2">
      <c r="A254" s="206">
        <v>48.12</v>
      </c>
      <c r="B254" s="186" t="s">
        <v>102</v>
      </c>
      <c r="C254" s="172" t="s">
        <v>529</v>
      </c>
      <c r="D254" s="182">
        <v>5000</v>
      </c>
      <c r="E254" s="182"/>
      <c r="F254" s="76"/>
      <c r="G254" s="76"/>
      <c r="H254" s="76"/>
      <c r="I254" s="76"/>
      <c r="J254" s="76"/>
      <c r="K254" s="76"/>
      <c r="L254" s="76"/>
      <c r="M254" s="76"/>
      <c r="N254" s="76"/>
      <c r="O254" s="250"/>
      <c r="P254" s="172"/>
      <c r="Q254" s="168"/>
    </row>
    <row r="255" spans="1:17" ht="15" x14ac:dyDescent="0.2">
      <c r="A255" s="206">
        <v>48.13</v>
      </c>
      <c r="B255" s="186" t="s">
        <v>103</v>
      </c>
      <c r="C255" s="172" t="s">
        <v>529</v>
      </c>
      <c r="D255" s="182">
        <v>4840</v>
      </c>
      <c r="E255" s="182"/>
      <c r="F255" s="76"/>
      <c r="G255" s="76"/>
      <c r="H255" s="76"/>
      <c r="I255" s="76"/>
      <c r="J255" s="76"/>
      <c r="K255" s="76"/>
      <c r="L255" s="76"/>
      <c r="M255" s="76"/>
      <c r="N255" s="76"/>
      <c r="O255" s="250"/>
      <c r="P255" s="172"/>
      <c r="Q255" s="168"/>
    </row>
    <row r="256" spans="1:17" ht="15" x14ac:dyDescent="0.2">
      <c r="A256" s="206">
        <v>48.14</v>
      </c>
      <c r="B256" s="186" t="s">
        <v>104</v>
      </c>
      <c r="C256" s="172" t="s">
        <v>529</v>
      </c>
      <c r="D256" s="182">
        <v>6880</v>
      </c>
      <c r="E256" s="182"/>
      <c r="F256" s="76"/>
      <c r="G256" s="76"/>
      <c r="H256" s="76"/>
      <c r="I256" s="76"/>
      <c r="J256" s="76"/>
      <c r="K256" s="76"/>
      <c r="L256" s="76"/>
      <c r="M256" s="76"/>
      <c r="N256" s="76"/>
      <c r="O256" s="250"/>
      <c r="P256" s="172"/>
      <c r="Q256" s="168"/>
    </row>
    <row r="257" spans="1:17" ht="15" x14ac:dyDescent="0.2">
      <c r="A257" s="194">
        <v>10.1</v>
      </c>
      <c r="B257" s="181" t="s">
        <v>901</v>
      </c>
      <c r="C257" s="172" t="s">
        <v>1185</v>
      </c>
      <c r="D257" s="183">
        <v>26500</v>
      </c>
      <c r="E257" s="183"/>
      <c r="F257" s="76"/>
      <c r="G257" s="76"/>
      <c r="H257" s="76"/>
      <c r="I257" s="76">
        <v>38000</v>
      </c>
      <c r="J257" s="76"/>
      <c r="K257" s="76"/>
      <c r="L257" s="76">
        <v>42000</v>
      </c>
      <c r="M257" s="76"/>
      <c r="N257" s="76"/>
      <c r="O257" s="250"/>
      <c r="P257" s="172"/>
      <c r="Q257" s="168"/>
    </row>
    <row r="258" spans="1:17" ht="15" x14ac:dyDescent="0.2">
      <c r="A258" s="212">
        <v>39.5</v>
      </c>
      <c r="B258" s="186" t="s">
        <v>628</v>
      </c>
      <c r="C258" s="172" t="s">
        <v>627</v>
      </c>
      <c r="D258" s="182"/>
      <c r="E258" s="182"/>
      <c r="F258" s="76"/>
      <c r="G258" s="76"/>
      <c r="H258" s="76"/>
      <c r="I258" s="76">
        <v>5610</v>
      </c>
      <c r="J258" s="76"/>
      <c r="K258" s="76"/>
      <c r="L258" s="76"/>
      <c r="M258" s="76"/>
      <c r="N258" s="76"/>
      <c r="O258" s="250"/>
      <c r="P258" s="172"/>
      <c r="Q258" s="168"/>
    </row>
    <row r="259" spans="1:17" ht="15" x14ac:dyDescent="0.2">
      <c r="A259" s="180">
        <v>9.1999999999999993</v>
      </c>
      <c r="B259" s="186" t="s">
        <v>1291</v>
      </c>
      <c r="C259" s="172" t="s">
        <v>269</v>
      </c>
      <c r="D259" s="76">
        <v>30000</v>
      </c>
      <c r="E259" s="76"/>
      <c r="F259" s="76"/>
      <c r="G259" s="76"/>
      <c r="H259" s="76"/>
      <c r="I259" s="76"/>
      <c r="J259" s="76"/>
      <c r="K259" s="76"/>
      <c r="L259" s="76"/>
      <c r="M259" s="75"/>
      <c r="N259" s="76"/>
      <c r="O259" s="250"/>
      <c r="P259" s="172"/>
      <c r="Q259" s="168"/>
    </row>
    <row r="260" spans="1:17" ht="15" x14ac:dyDescent="0.2">
      <c r="A260" s="180">
        <v>9.4</v>
      </c>
      <c r="B260" s="186" t="s">
        <v>1293</v>
      </c>
      <c r="C260" s="172" t="s">
        <v>269</v>
      </c>
      <c r="D260" s="76">
        <v>60000</v>
      </c>
      <c r="E260" s="76"/>
      <c r="F260" s="76"/>
      <c r="G260" s="76"/>
      <c r="H260" s="76"/>
      <c r="I260" s="76"/>
      <c r="J260" s="76"/>
      <c r="K260" s="76"/>
      <c r="L260" s="76"/>
      <c r="M260" s="75"/>
      <c r="N260" s="76"/>
      <c r="O260" s="250"/>
      <c r="P260" s="172"/>
      <c r="Q260" s="168"/>
    </row>
    <row r="261" spans="1:17" ht="15" x14ac:dyDescent="0.2">
      <c r="A261" s="180">
        <v>9.6</v>
      </c>
      <c r="B261" s="186" t="s">
        <v>1295</v>
      </c>
      <c r="C261" s="172" t="s">
        <v>269</v>
      </c>
      <c r="D261" s="76"/>
      <c r="E261" s="76"/>
      <c r="F261" s="76"/>
      <c r="G261" s="76"/>
      <c r="H261" s="76"/>
      <c r="I261" s="76"/>
      <c r="J261" s="76"/>
      <c r="K261" s="76"/>
      <c r="L261" s="76">
        <v>40000</v>
      </c>
      <c r="M261" s="75"/>
      <c r="N261" s="76"/>
      <c r="O261" s="250"/>
      <c r="P261" s="172"/>
      <c r="Q261" s="168"/>
    </row>
    <row r="262" spans="1:17" ht="15" x14ac:dyDescent="0.2">
      <c r="A262" s="193">
        <v>15.2</v>
      </c>
      <c r="B262" s="75" t="s">
        <v>956</v>
      </c>
      <c r="C262" s="172" t="s">
        <v>269</v>
      </c>
      <c r="D262" s="76">
        <v>2000</v>
      </c>
      <c r="E262" s="76"/>
      <c r="F262" s="182"/>
      <c r="G262" s="182"/>
      <c r="H262" s="182"/>
      <c r="I262" s="76">
        <v>2500</v>
      </c>
      <c r="J262" s="76"/>
      <c r="K262" s="76"/>
      <c r="L262" s="76">
        <v>3000</v>
      </c>
      <c r="M262" s="76"/>
      <c r="N262" s="76"/>
      <c r="O262" s="250"/>
      <c r="P262" s="172"/>
      <c r="Q262" s="168"/>
    </row>
    <row r="263" spans="1:17" ht="15" x14ac:dyDescent="0.2">
      <c r="A263" s="202">
        <v>22.1</v>
      </c>
      <c r="B263" s="168" t="s">
        <v>574</v>
      </c>
      <c r="C263" s="172" t="s">
        <v>269</v>
      </c>
      <c r="D263" s="76">
        <v>39000</v>
      </c>
      <c r="E263" s="76"/>
      <c r="F263" s="76"/>
      <c r="G263" s="182"/>
      <c r="H263" s="182"/>
      <c r="I263" s="76">
        <v>13000</v>
      </c>
      <c r="J263" s="76"/>
      <c r="K263" s="76"/>
      <c r="L263" s="76">
        <v>13000</v>
      </c>
      <c r="M263" s="76"/>
      <c r="N263" s="76"/>
      <c r="O263" s="250"/>
      <c r="P263" s="172"/>
      <c r="Q263" s="168"/>
    </row>
    <row r="264" spans="1:17" ht="15" x14ac:dyDescent="0.2">
      <c r="A264" s="193">
        <v>22.11</v>
      </c>
      <c r="B264" s="168" t="s">
        <v>271</v>
      </c>
      <c r="C264" s="172" t="s">
        <v>269</v>
      </c>
      <c r="D264" s="182">
        <v>72000</v>
      </c>
      <c r="E264" s="182"/>
      <c r="F264" s="76"/>
      <c r="G264" s="76"/>
      <c r="H264" s="76"/>
      <c r="I264" s="76"/>
      <c r="J264" s="76"/>
      <c r="K264" s="76"/>
      <c r="L264" s="76"/>
      <c r="M264" s="168"/>
      <c r="N264" s="76"/>
      <c r="O264" s="250"/>
      <c r="P264" s="172"/>
      <c r="Q264" s="168"/>
    </row>
    <row r="265" spans="1:17" ht="15" x14ac:dyDescent="0.2">
      <c r="A265" s="193">
        <v>22.12</v>
      </c>
      <c r="B265" s="168" t="s">
        <v>272</v>
      </c>
      <c r="C265" s="172" t="s">
        <v>269</v>
      </c>
      <c r="D265" s="182">
        <v>65000</v>
      </c>
      <c r="E265" s="182"/>
      <c r="F265" s="76"/>
      <c r="G265" s="76"/>
      <c r="H265" s="76"/>
      <c r="I265" s="76">
        <v>13000</v>
      </c>
      <c r="J265" s="76"/>
      <c r="K265" s="76"/>
      <c r="L265" s="76">
        <v>13000</v>
      </c>
      <c r="M265" s="168"/>
      <c r="N265" s="76"/>
      <c r="O265" s="250"/>
      <c r="P265" s="172"/>
      <c r="Q265" s="168"/>
    </row>
    <row r="266" spans="1:17" ht="15" x14ac:dyDescent="0.2">
      <c r="A266" s="193">
        <v>22.13</v>
      </c>
      <c r="B266" s="168" t="s">
        <v>575</v>
      </c>
      <c r="C266" s="172" t="s">
        <v>269</v>
      </c>
      <c r="D266" s="76">
        <v>15000</v>
      </c>
      <c r="E266" s="76"/>
      <c r="F266" s="76"/>
      <c r="G266" s="76"/>
      <c r="H266" s="76"/>
      <c r="I266" s="76">
        <v>7500</v>
      </c>
      <c r="J266" s="76"/>
      <c r="K266" s="76"/>
      <c r="L266" s="76">
        <v>7500</v>
      </c>
      <c r="M266" s="76"/>
      <c r="N266" s="76"/>
      <c r="O266" s="250"/>
      <c r="P266" s="172"/>
      <c r="Q266" s="168"/>
    </row>
    <row r="267" spans="1:17" ht="15" x14ac:dyDescent="0.2">
      <c r="A267" s="193">
        <v>22.14</v>
      </c>
      <c r="B267" s="168" t="s">
        <v>576</v>
      </c>
      <c r="C267" s="172" t="s">
        <v>269</v>
      </c>
      <c r="D267" s="76">
        <v>13000</v>
      </c>
      <c r="E267" s="76"/>
      <c r="F267" s="76"/>
      <c r="G267" s="76"/>
      <c r="H267" s="76"/>
      <c r="I267" s="76">
        <v>6500</v>
      </c>
      <c r="J267" s="76"/>
      <c r="K267" s="76"/>
      <c r="L267" s="76">
        <v>6500</v>
      </c>
      <c r="M267" s="76"/>
      <c r="N267" s="76"/>
      <c r="O267" s="250"/>
      <c r="P267" s="172"/>
      <c r="Q267" s="168"/>
    </row>
    <row r="268" spans="1:17" ht="15" x14ac:dyDescent="0.2">
      <c r="A268" s="193">
        <v>22.15</v>
      </c>
      <c r="B268" s="168" t="s">
        <v>577</v>
      </c>
      <c r="C268" s="172" t="s">
        <v>269</v>
      </c>
      <c r="D268" s="76">
        <v>8000</v>
      </c>
      <c r="E268" s="76"/>
      <c r="F268" s="76"/>
      <c r="G268" s="76"/>
      <c r="H268" s="76"/>
      <c r="I268" s="76">
        <v>8000</v>
      </c>
      <c r="J268" s="76"/>
      <c r="K268" s="76"/>
      <c r="L268" s="76"/>
      <c r="M268" s="76"/>
      <c r="N268" s="76"/>
      <c r="O268" s="250"/>
      <c r="P268" s="172"/>
      <c r="Q268" s="168"/>
    </row>
    <row r="269" spans="1:17" ht="15" x14ac:dyDescent="0.2">
      <c r="A269" s="193">
        <v>22.16</v>
      </c>
      <c r="B269" s="168" t="s">
        <v>276</v>
      </c>
      <c r="C269" s="172" t="s">
        <v>269</v>
      </c>
      <c r="D269" s="76">
        <v>7000</v>
      </c>
      <c r="E269" s="76"/>
      <c r="F269" s="76"/>
      <c r="G269" s="76"/>
      <c r="H269" s="76"/>
      <c r="I269" s="76"/>
      <c r="J269" s="76"/>
      <c r="K269" s="76"/>
      <c r="L269" s="76">
        <v>7000</v>
      </c>
      <c r="M269" s="76"/>
      <c r="N269" s="76"/>
      <c r="O269" s="250"/>
      <c r="P269" s="172"/>
      <c r="Q269" s="168"/>
    </row>
    <row r="270" spans="1:17" ht="15" x14ac:dyDescent="0.2">
      <c r="A270" s="193">
        <v>22.17</v>
      </c>
      <c r="B270" s="168" t="s">
        <v>277</v>
      </c>
      <c r="C270" s="172" t="s">
        <v>269</v>
      </c>
      <c r="D270" s="76">
        <v>14000</v>
      </c>
      <c r="E270" s="76"/>
      <c r="F270" s="76"/>
      <c r="G270" s="76"/>
      <c r="H270" s="76"/>
      <c r="I270" s="76">
        <v>7000</v>
      </c>
      <c r="J270" s="76"/>
      <c r="K270" s="76"/>
      <c r="L270" s="76">
        <v>7000</v>
      </c>
      <c r="M270" s="76"/>
      <c r="N270" s="76"/>
      <c r="O270" s="250"/>
      <c r="P270" s="172"/>
      <c r="Q270" s="168"/>
    </row>
    <row r="271" spans="1:17" ht="15" x14ac:dyDescent="0.2">
      <c r="A271" s="193">
        <v>22.18</v>
      </c>
      <c r="B271" s="168" t="s">
        <v>278</v>
      </c>
      <c r="C271" s="172" t="s">
        <v>269</v>
      </c>
      <c r="D271" s="76">
        <v>36000</v>
      </c>
      <c r="E271" s="76"/>
      <c r="F271" s="76"/>
      <c r="G271" s="76"/>
      <c r="H271" s="76"/>
      <c r="I271" s="76">
        <v>36000</v>
      </c>
      <c r="J271" s="76"/>
      <c r="K271" s="76"/>
      <c r="L271" s="76">
        <v>36000</v>
      </c>
      <c r="M271" s="76"/>
      <c r="N271" s="76"/>
      <c r="O271" s="250"/>
      <c r="P271" s="172"/>
      <c r="Q271" s="168"/>
    </row>
    <row r="272" spans="1:17" ht="15" x14ac:dyDescent="0.2">
      <c r="A272" s="193">
        <v>22.19</v>
      </c>
      <c r="B272" s="168" t="s">
        <v>578</v>
      </c>
      <c r="C272" s="172" t="s">
        <v>269</v>
      </c>
      <c r="D272" s="76">
        <v>20000</v>
      </c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250"/>
      <c r="P272" s="172"/>
      <c r="Q272" s="168"/>
    </row>
    <row r="273" spans="1:17" ht="15" x14ac:dyDescent="0.2">
      <c r="A273" s="202">
        <v>22.2</v>
      </c>
      <c r="B273" s="168" t="s">
        <v>280</v>
      </c>
      <c r="C273" s="172" t="s">
        <v>269</v>
      </c>
      <c r="D273" s="76"/>
      <c r="E273" s="76"/>
      <c r="F273" s="76"/>
      <c r="G273" s="76"/>
      <c r="H273" s="76"/>
      <c r="I273" s="76">
        <v>5000</v>
      </c>
      <c r="J273" s="76"/>
      <c r="K273" s="76"/>
      <c r="L273" s="76"/>
      <c r="M273" s="76"/>
      <c r="N273" s="76"/>
      <c r="O273" s="250"/>
      <c r="P273" s="172"/>
      <c r="Q273" s="168"/>
    </row>
    <row r="274" spans="1:17" ht="15" x14ac:dyDescent="0.2">
      <c r="A274" s="193">
        <v>22.21</v>
      </c>
      <c r="B274" s="168" t="s">
        <v>281</v>
      </c>
      <c r="C274" s="172" t="s">
        <v>269</v>
      </c>
      <c r="D274" s="76">
        <v>30000</v>
      </c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250"/>
      <c r="P274" s="172"/>
      <c r="Q274" s="168"/>
    </row>
    <row r="275" spans="1:17" ht="15" x14ac:dyDescent="0.2">
      <c r="A275" s="193">
        <v>22.22</v>
      </c>
      <c r="B275" s="168" t="s">
        <v>282</v>
      </c>
      <c r="C275" s="172" t="s">
        <v>269</v>
      </c>
      <c r="D275" s="76">
        <v>5000</v>
      </c>
      <c r="E275" s="76"/>
      <c r="F275" s="76"/>
      <c r="G275" s="76"/>
      <c r="H275" s="76"/>
      <c r="I275" s="76">
        <v>5000</v>
      </c>
      <c r="J275" s="76"/>
      <c r="K275" s="76"/>
      <c r="L275" s="76">
        <v>5000</v>
      </c>
      <c r="M275" s="76"/>
      <c r="N275" s="76"/>
      <c r="O275" s="250"/>
      <c r="P275" s="172"/>
      <c r="Q275" s="168"/>
    </row>
    <row r="276" spans="1:17" ht="15" x14ac:dyDescent="0.2">
      <c r="A276" s="193">
        <v>22.26</v>
      </c>
      <c r="B276" s="168" t="s">
        <v>582</v>
      </c>
      <c r="C276" s="172" t="s">
        <v>269</v>
      </c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250"/>
      <c r="P276" s="172"/>
      <c r="Q276" s="168"/>
    </row>
    <row r="277" spans="1:17" ht="15" x14ac:dyDescent="0.2">
      <c r="A277" s="193">
        <v>22.34</v>
      </c>
      <c r="B277" s="186" t="s">
        <v>327</v>
      </c>
      <c r="C277" s="172" t="s">
        <v>269</v>
      </c>
      <c r="D277" s="76">
        <v>13000</v>
      </c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250"/>
      <c r="P277" s="172"/>
      <c r="Q277" s="168"/>
    </row>
    <row r="278" spans="1:17" ht="15" x14ac:dyDescent="0.2">
      <c r="A278" s="193">
        <v>22.35</v>
      </c>
      <c r="B278" s="186" t="s">
        <v>328</v>
      </c>
      <c r="C278" s="172" t="s">
        <v>269</v>
      </c>
      <c r="D278" s="76">
        <v>13000</v>
      </c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250"/>
      <c r="P278" s="172"/>
      <c r="Q278" s="168"/>
    </row>
    <row r="279" spans="1:17" ht="15" x14ac:dyDescent="0.2">
      <c r="A279" s="193">
        <v>23.12</v>
      </c>
      <c r="B279" s="168" t="s">
        <v>355</v>
      </c>
      <c r="C279" s="172" t="s">
        <v>269</v>
      </c>
      <c r="D279" s="76">
        <v>30000</v>
      </c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250"/>
      <c r="P279" s="172"/>
      <c r="Q279" s="168"/>
    </row>
    <row r="280" spans="1:17" ht="15" x14ac:dyDescent="0.2">
      <c r="A280" s="193">
        <v>25.1</v>
      </c>
      <c r="B280" s="168" t="s">
        <v>609</v>
      </c>
      <c r="C280" s="172" t="s">
        <v>269</v>
      </c>
      <c r="D280" s="76">
        <v>30000</v>
      </c>
      <c r="E280" s="76"/>
      <c r="F280" s="76"/>
      <c r="G280" s="76"/>
      <c r="H280" s="76"/>
      <c r="I280" s="76">
        <v>0</v>
      </c>
      <c r="J280" s="76"/>
      <c r="K280" s="76"/>
      <c r="L280" s="76">
        <v>10000</v>
      </c>
      <c r="M280" s="76"/>
      <c r="N280" s="76"/>
      <c r="O280" s="250"/>
      <c r="P280" s="172"/>
      <c r="Q280" s="168"/>
    </row>
    <row r="281" spans="1:17" ht="15" x14ac:dyDescent="0.2">
      <c r="A281" s="193">
        <v>25.2</v>
      </c>
      <c r="B281" s="168" t="s">
        <v>610</v>
      </c>
      <c r="C281" s="172" t="s">
        <v>269</v>
      </c>
      <c r="D281" s="76">
        <v>30000</v>
      </c>
      <c r="E281" s="76"/>
      <c r="F281" s="76"/>
      <c r="G281" s="76"/>
      <c r="H281" s="76"/>
      <c r="I281" s="76">
        <v>0</v>
      </c>
      <c r="J281" s="76"/>
      <c r="K281" s="76"/>
      <c r="L281" s="76">
        <v>15000</v>
      </c>
      <c r="M281" s="76"/>
      <c r="N281" s="76"/>
      <c r="O281" s="250"/>
      <c r="P281" s="172"/>
      <c r="Q281" s="168"/>
    </row>
    <row r="282" spans="1:17" ht="15" x14ac:dyDescent="0.2">
      <c r="A282" s="193">
        <v>25.3</v>
      </c>
      <c r="B282" s="168" t="s">
        <v>611</v>
      </c>
      <c r="C282" s="172" t="s">
        <v>269</v>
      </c>
      <c r="D282" s="76">
        <v>33000</v>
      </c>
      <c r="E282" s="76"/>
      <c r="F282" s="76"/>
      <c r="G282" s="76"/>
      <c r="H282" s="76"/>
      <c r="I282" s="76">
        <v>0</v>
      </c>
      <c r="J282" s="76"/>
      <c r="K282" s="76"/>
      <c r="L282" s="76">
        <v>10000</v>
      </c>
      <c r="M282" s="76"/>
      <c r="N282" s="76"/>
      <c r="O282" s="250"/>
      <c r="P282" s="172"/>
      <c r="Q282" s="168"/>
    </row>
    <row r="283" spans="1:17" ht="15" x14ac:dyDescent="0.2">
      <c r="A283" s="193">
        <v>25.4</v>
      </c>
      <c r="B283" s="168" t="s">
        <v>612</v>
      </c>
      <c r="C283" s="172" t="s">
        <v>269</v>
      </c>
      <c r="D283" s="76">
        <v>10000</v>
      </c>
      <c r="E283" s="76"/>
      <c r="F283" s="76"/>
      <c r="G283" s="76"/>
      <c r="H283" s="76"/>
      <c r="I283" s="76">
        <v>0</v>
      </c>
      <c r="J283" s="76"/>
      <c r="K283" s="76"/>
      <c r="L283" s="76">
        <v>0</v>
      </c>
      <c r="M283" s="76"/>
      <c r="N283" s="76"/>
      <c r="O283" s="250"/>
      <c r="P283" s="172"/>
      <c r="Q283" s="168"/>
    </row>
    <row r="284" spans="1:17" ht="15" x14ac:dyDescent="0.2">
      <c r="A284" s="193">
        <v>25.5</v>
      </c>
      <c r="B284" s="168" t="s">
        <v>613</v>
      </c>
      <c r="C284" s="172" t="s">
        <v>269</v>
      </c>
      <c r="D284" s="76">
        <v>5000</v>
      </c>
      <c r="E284" s="76"/>
      <c r="F284" s="76"/>
      <c r="G284" s="76"/>
      <c r="H284" s="76"/>
      <c r="I284" s="76">
        <v>0</v>
      </c>
      <c r="J284" s="76"/>
      <c r="K284" s="76"/>
      <c r="L284" s="76">
        <v>0</v>
      </c>
      <c r="M284" s="76"/>
      <c r="N284" s="76"/>
      <c r="O284" s="250"/>
      <c r="P284" s="172"/>
      <c r="Q284" s="168"/>
    </row>
    <row r="285" spans="1:17" ht="15" x14ac:dyDescent="0.2">
      <c r="A285" s="193">
        <v>25.6</v>
      </c>
      <c r="B285" s="168" t="s">
        <v>614</v>
      </c>
      <c r="C285" s="172" t="s">
        <v>269</v>
      </c>
      <c r="D285" s="76">
        <v>10000</v>
      </c>
      <c r="E285" s="76"/>
      <c r="F285" s="76"/>
      <c r="G285" s="76"/>
      <c r="H285" s="76"/>
      <c r="I285" s="76">
        <v>0</v>
      </c>
      <c r="J285" s="76"/>
      <c r="K285" s="76"/>
      <c r="L285" s="76">
        <v>10000</v>
      </c>
      <c r="M285" s="76"/>
      <c r="N285" s="76"/>
      <c r="O285" s="250"/>
      <c r="P285" s="172"/>
      <c r="Q285" s="168"/>
    </row>
    <row r="286" spans="1:17" ht="15" x14ac:dyDescent="0.2">
      <c r="A286" s="193">
        <v>25.7</v>
      </c>
      <c r="B286" s="168" t="s">
        <v>615</v>
      </c>
      <c r="C286" s="172" t="s">
        <v>269</v>
      </c>
      <c r="D286" s="76">
        <v>12000</v>
      </c>
      <c r="E286" s="76"/>
      <c r="F286" s="76"/>
      <c r="G286" s="76"/>
      <c r="H286" s="76"/>
      <c r="I286" s="76">
        <v>0</v>
      </c>
      <c r="J286" s="76"/>
      <c r="K286" s="76"/>
      <c r="L286" s="76">
        <v>0</v>
      </c>
      <c r="M286" s="76"/>
      <c r="N286" s="76"/>
      <c r="O286" s="250"/>
      <c r="P286" s="172"/>
      <c r="Q286" s="168"/>
    </row>
    <row r="287" spans="1:17" ht="15" x14ac:dyDescent="0.2">
      <c r="A287" s="193">
        <v>25.9</v>
      </c>
      <c r="B287" s="168" t="s">
        <v>617</v>
      </c>
      <c r="C287" s="172" t="s">
        <v>269</v>
      </c>
      <c r="D287" s="76">
        <v>5000</v>
      </c>
      <c r="E287" s="76"/>
      <c r="F287" s="76"/>
      <c r="G287" s="76"/>
      <c r="H287" s="76"/>
      <c r="I287" s="76">
        <v>0</v>
      </c>
      <c r="J287" s="76"/>
      <c r="K287" s="76"/>
      <c r="L287" s="76">
        <v>0</v>
      </c>
      <c r="M287" s="76"/>
      <c r="N287" s="76"/>
      <c r="O287" s="250"/>
      <c r="P287" s="172"/>
      <c r="Q287" s="168"/>
    </row>
    <row r="288" spans="1:17" ht="15" x14ac:dyDescent="0.2">
      <c r="A288" s="202">
        <v>25.1</v>
      </c>
      <c r="B288" s="168" t="s">
        <v>618</v>
      </c>
      <c r="C288" s="172" t="s">
        <v>269</v>
      </c>
      <c r="D288" s="76">
        <v>55000</v>
      </c>
      <c r="E288" s="76"/>
      <c r="F288" s="76"/>
      <c r="G288" s="76"/>
      <c r="H288" s="76"/>
      <c r="I288" s="76">
        <v>0</v>
      </c>
      <c r="J288" s="76"/>
      <c r="K288" s="76"/>
      <c r="L288" s="76">
        <v>40000</v>
      </c>
      <c r="M288" s="76"/>
      <c r="N288" s="76"/>
      <c r="O288" s="250"/>
      <c r="P288" s="172"/>
      <c r="Q288" s="168"/>
    </row>
    <row r="289" spans="1:17" ht="15" x14ac:dyDescent="0.2">
      <c r="A289" s="193">
        <v>25.11</v>
      </c>
      <c r="B289" s="168" t="s">
        <v>619</v>
      </c>
      <c r="C289" s="172" t="s">
        <v>269</v>
      </c>
      <c r="D289" s="76">
        <v>0</v>
      </c>
      <c r="E289" s="76"/>
      <c r="F289" s="76"/>
      <c r="G289" s="76"/>
      <c r="H289" s="76"/>
      <c r="I289" s="76">
        <v>0</v>
      </c>
      <c r="J289" s="76"/>
      <c r="K289" s="76"/>
      <c r="L289" s="76">
        <v>20000</v>
      </c>
      <c r="M289" s="76"/>
      <c r="N289" s="76"/>
      <c r="O289" s="250"/>
      <c r="P289" s="172"/>
      <c r="Q289" s="168"/>
    </row>
    <row r="290" spans="1:17" ht="15" x14ac:dyDescent="0.2">
      <c r="A290" s="193">
        <v>25.12</v>
      </c>
      <c r="B290" s="186" t="s">
        <v>620</v>
      </c>
      <c r="C290" s="172" t="s">
        <v>269</v>
      </c>
      <c r="D290" s="76">
        <v>12000</v>
      </c>
      <c r="E290" s="76"/>
      <c r="F290" s="76"/>
      <c r="G290" s="76"/>
      <c r="H290" s="76"/>
      <c r="I290" s="76">
        <v>0</v>
      </c>
      <c r="J290" s="76"/>
      <c r="K290" s="76"/>
      <c r="L290" s="76">
        <v>0</v>
      </c>
      <c r="M290" s="76"/>
      <c r="N290" s="76"/>
      <c r="O290" s="250"/>
      <c r="P290" s="172"/>
      <c r="Q290" s="168"/>
    </row>
    <row r="291" spans="1:17" ht="15" x14ac:dyDescent="0.2">
      <c r="A291" s="193">
        <v>25.13</v>
      </c>
      <c r="B291" s="186" t="s">
        <v>621</v>
      </c>
      <c r="C291" s="172" t="s">
        <v>269</v>
      </c>
      <c r="D291" s="76">
        <v>150000</v>
      </c>
      <c r="E291" s="76"/>
      <c r="F291" s="76"/>
      <c r="G291" s="76"/>
      <c r="H291" s="76"/>
      <c r="I291" s="76">
        <v>100000</v>
      </c>
      <c r="J291" s="76"/>
      <c r="K291" s="76"/>
      <c r="L291" s="76">
        <v>50000</v>
      </c>
      <c r="M291" s="76"/>
      <c r="N291" s="76"/>
      <c r="O291" s="250"/>
      <c r="P291" s="172"/>
      <c r="Q291" s="168"/>
    </row>
    <row r="292" spans="1:17" ht="15" x14ac:dyDescent="0.2">
      <c r="A292" s="193">
        <v>25.14</v>
      </c>
      <c r="B292" s="186" t="s">
        <v>622</v>
      </c>
      <c r="C292" s="172" t="s">
        <v>269</v>
      </c>
      <c r="D292" s="76">
        <v>18000</v>
      </c>
      <c r="E292" s="76"/>
      <c r="F292" s="76"/>
      <c r="G292" s="76"/>
      <c r="H292" s="76"/>
      <c r="I292" s="76">
        <v>20000</v>
      </c>
      <c r="J292" s="76"/>
      <c r="K292" s="76"/>
      <c r="L292" s="76">
        <v>18000</v>
      </c>
      <c r="M292" s="76"/>
      <c r="N292" s="76"/>
      <c r="O292" s="250"/>
      <c r="P292" s="172"/>
      <c r="Q292" s="168"/>
    </row>
    <row r="293" spans="1:17" ht="15" x14ac:dyDescent="0.2">
      <c r="A293" s="193">
        <v>29.5</v>
      </c>
      <c r="B293" s="168" t="s">
        <v>303</v>
      </c>
      <c r="C293" s="172" t="s">
        <v>269</v>
      </c>
      <c r="D293" s="76"/>
      <c r="E293" s="76"/>
      <c r="F293" s="76"/>
      <c r="G293" s="76"/>
      <c r="H293" s="76"/>
      <c r="I293" s="168"/>
      <c r="J293" s="76"/>
      <c r="K293" s="76"/>
      <c r="L293" s="76">
        <v>7000</v>
      </c>
      <c r="M293" s="76"/>
      <c r="N293" s="76"/>
      <c r="O293" s="250"/>
      <c r="P293" s="172"/>
      <c r="Q293" s="168"/>
    </row>
    <row r="294" spans="1:17" ht="15" x14ac:dyDescent="0.2">
      <c r="A294" s="193">
        <v>29.6</v>
      </c>
      <c r="B294" s="168" t="s">
        <v>294</v>
      </c>
      <c r="C294" s="172" t="s">
        <v>269</v>
      </c>
      <c r="D294" s="76"/>
      <c r="E294" s="76"/>
      <c r="F294" s="76"/>
      <c r="G294" s="76"/>
      <c r="H294" s="76"/>
      <c r="I294" s="168"/>
      <c r="J294" s="76"/>
      <c r="K294" s="76"/>
      <c r="L294" s="76">
        <v>20000</v>
      </c>
      <c r="M294" s="76"/>
      <c r="N294" s="76"/>
      <c r="O294" s="250"/>
      <c r="P294" s="172"/>
      <c r="Q294" s="168"/>
    </row>
    <row r="295" spans="1:17" ht="15" x14ac:dyDescent="0.2">
      <c r="A295" s="193">
        <v>29.7</v>
      </c>
      <c r="B295" s="168" t="s">
        <v>304</v>
      </c>
      <c r="C295" s="172" t="s">
        <v>269</v>
      </c>
      <c r="D295" s="76"/>
      <c r="E295" s="76"/>
      <c r="F295" s="76"/>
      <c r="G295" s="76"/>
      <c r="H295" s="76"/>
      <c r="I295" s="168"/>
      <c r="J295" s="76"/>
      <c r="K295" s="76"/>
      <c r="L295" s="76">
        <v>20000</v>
      </c>
      <c r="M295" s="76"/>
      <c r="N295" s="76"/>
      <c r="O295" s="250"/>
      <c r="P295" s="172"/>
      <c r="Q295" s="168"/>
    </row>
    <row r="296" spans="1:17" ht="15" x14ac:dyDescent="0.2">
      <c r="A296" s="193">
        <v>29.8</v>
      </c>
      <c r="B296" s="168" t="s">
        <v>305</v>
      </c>
      <c r="C296" s="172" t="s">
        <v>269</v>
      </c>
      <c r="D296" s="76"/>
      <c r="E296" s="76"/>
      <c r="F296" s="76"/>
      <c r="G296" s="76"/>
      <c r="H296" s="76"/>
      <c r="I296" s="168"/>
      <c r="J296" s="76"/>
      <c r="K296" s="76"/>
      <c r="L296" s="76">
        <v>20000</v>
      </c>
      <c r="M296" s="76"/>
      <c r="N296" s="76"/>
      <c r="O296" s="250"/>
      <c r="P296" s="172"/>
      <c r="Q296" s="168"/>
    </row>
    <row r="297" spans="1:17" ht="15" x14ac:dyDescent="0.2">
      <c r="A297" s="193">
        <v>29.9</v>
      </c>
      <c r="B297" s="168" t="s">
        <v>306</v>
      </c>
      <c r="C297" s="172" t="s">
        <v>269</v>
      </c>
      <c r="D297" s="76"/>
      <c r="E297" s="76"/>
      <c r="F297" s="168"/>
      <c r="G297" s="182"/>
      <c r="H297" s="182"/>
      <c r="I297" s="76">
        <v>6000</v>
      </c>
      <c r="J297" s="168"/>
      <c r="K297" s="182"/>
      <c r="L297" s="76"/>
      <c r="M297" s="76"/>
      <c r="N297" s="76"/>
      <c r="O297" s="250"/>
      <c r="P297" s="172"/>
      <c r="Q297" s="168"/>
    </row>
    <row r="298" spans="1:17" ht="15" x14ac:dyDescent="0.2">
      <c r="A298" s="202">
        <v>29.1</v>
      </c>
      <c r="B298" s="168" t="s">
        <v>588</v>
      </c>
      <c r="C298" s="172" t="s">
        <v>269</v>
      </c>
      <c r="D298" s="76">
        <v>4000</v>
      </c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250"/>
      <c r="P298" s="172"/>
      <c r="Q298" s="168"/>
    </row>
    <row r="299" spans="1:17" ht="15" x14ac:dyDescent="0.2">
      <c r="A299" s="212">
        <v>30.1</v>
      </c>
      <c r="B299" s="223" t="s">
        <v>293</v>
      </c>
      <c r="C299" s="172" t="s">
        <v>269</v>
      </c>
      <c r="D299" s="76">
        <v>13000</v>
      </c>
      <c r="E299" s="76"/>
      <c r="F299" s="76"/>
      <c r="G299" s="76"/>
      <c r="H299" s="76"/>
      <c r="I299" s="76">
        <v>6500</v>
      </c>
      <c r="J299" s="76"/>
      <c r="K299" s="76"/>
      <c r="L299" s="76">
        <v>6500</v>
      </c>
      <c r="M299" s="76"/>
      <c r="N299" s="76"/>
      <c r="O299" s="250"/>
      <c r="P299" s="172"/>
      <c r="Q299" s="168"/>
    </row>
    <row r="300" spans="1:17" ht="15" x14ac:dyDescent="0.2">
      <c r="A300" s="212">
        <v>30.2</v>
      </c>
      <c r="B300" s="223" t="s">
        <v>294</v>
      </c>
      <c r="C300" s="172" t="s">
        <v>269</v>
      </c>
      <c r="D300" s="76"/>
      <c r="E300" s="76"/>
      <c r="F300" s="76"/>
      <c r="G300" s="76"/>
      <c r="H300" s="76"/>
      <c r="I300" s="76">
        <v>20000</v>
      </c>
      <c r="J300" s="76"/>
      <c r="K300" s="76"/>
      <c r="L300" s="76"/>
      <c r="M300" s="76"/>
      <c r="N300" s="76"/>
      <c r="O300" s="250"/>
      <c r="P300" s="172"/>
      <c r="Q300" s="168"/>
    </row>
    <row r="301" spans="1:17" ht="15" x14ac:dyDescent="0.2">
      <c r="A301" s="212">
        <v>30.3</v>
      </c>
      <c r="B301" s="223" t="s">
        <v>295</v>
      </c>
      <c r="C301" s="172" t="s">
        <v>269</v>
      </c>
      <c r="D301" s="76"/>
      <c r="E301" s="76"/>
      <c r="F301" s="76"/>
      <c r="G301" s="76"/>
      <c r="H301" s="76"/>
      <c r="I301" s="76" t="s">
        <v>27</v>
      </c>
      <c r="J301" s="76"/>
      <c r="K301" s="76"/>
      <c r="L301" s="76">
        <v>5000</v>
      </c>
      <c r="M301" s="76"/>
      <c r="N301" s="76"/>
      <c r="O301" s="250"/>
      <c r="P301" s="172"/>
      <c r="Q301" s="168"/>
    </row>
    <row r="302" spans="1:17" ht="15" x14ac:dyDescent="0.2">
      <c r="A302" s="212">
        <v>30.4</v>
      </c>
      <c r="B302" s="223" t="s">
        <v>291</v>
      </c>
      <c r="C302" s="172" t="s">
        <v>269</v>
      </c>
      <c r="D302" s="76"/>
      <c r="E302" s="76"/>
      <c r="F302" s="76"/>
      <c r="G302" s="76"/>
      <c r="H302" s="76"/>
      <c r="I302" s="76" t="s">
        <v>27</v>
      </c>
      <c r="J302" s="76"/>
      <c r="K302" s="76"/>
      <c r="L302" s="76">
        <v>5000</v>
      </c>
      <c r="M302" s="76"/>
      <c r="N302" s="76"/>
      <c r="O302" s="250"/>
      <c r="P302" s="172"/>
      <c r="Q302" s="168"/>
    </row>
    <row r="303" spans="1:17" ht="15" x14ac:dyDescent="0.2">
      <c r="A303" s="212">
        <v>30.5</v>
      </c>
      <c r="B303" s="223" t="s">
        <v>292</v>
      </c>
      <c r="C303" s="172" t="s">
        <v>269</v>
      </c>
      <c r="D303" s="76"/>
      <c r="E303" s="76"/>
      <c r="F303" s="205"/>
      <c r="G303" s="205"/>
      <c r="H303" s="205"/>
      <c r="I303" s="76">
        <v>20000</v>
      </c>
      <c r="J303" s="76"/>
      <c r="K303" s="76"/>
      <c r="L303" s="76"/>
      <c r="M303" s="76" t="s">
        <v>27</v>
      </c>
      <c r="N303" s="76" t="s">
        <v>27</v>
      </c>
      <c r="O303" s="250"/>
      <c r="P303" s="172"/>
      <c r="Q303" s="168"/>
    </row>
    <row r="304" spans="1:17" ht="15" x14ac:dyDescent="0.2">
      <c r="A304" s="193">
        <v>33.1</v>
      </c>
      <c r="B304" s="168" t="s">
        <v>315</v>
      </c>
      <c r="C304" s="172" t="s">
        <v>269</v>
      </c>
      <c r="D304" s="76">
        <v>24000</v>
      </c>
      <c r="E304" s="76"/>
      <c r="F304" s="76"/>
      <c r="G304" s="76"/>
      <c r="H304" s="76"/>
      <c r="I304" s="76"/>
      <c r="J304" s="76"/>
      <c r="K304" s="76"/>
      <c r="L304" s="76" t="s">
        <v>27</v>
      </c>
      <c r="M304" s="76"/>
      <c r="N304" s="76"/>
      <c r="O304" s="250"/>
      <c r="P304" s="172"/>
      <c r="Q304" s="168"/>
    </row>
    <row r="305" spans="1:17" ht="15" x14ac:dyDescent="0.2">
      <c r="A305" s="193">
        <v>34.1</v>
      </c>
      <c r="B305" s="168" t="s">
        <v>322</v>
      </c>
      <c r="C305" s="172" t="s">
        <v>269</v>
      </c>
      <c r="D305" s="76">
        <v>24000</v>
      </c>
      <c r="E305" s="76"/>
      <c r="F305" s="76"/>
      <c r="G305" s="76"/>
      <c r="H305" s="76"/>
      <c r="I305" s="76">
        <v>12000</v>
      </c>
      <c r="J305" s="76"/>
      <c r="K305" s="76"/>
      <c r="L305" s="76"/>
      <c r="M305" s="76"/>
      <c r="N305" s="76"/>
      <c r="O305" s="250"/>
      <c r="P305" s="172"/>
      <c r="Q305" s="168"/>
    </row>
    <row r="306" spans="1:17" ht="15" x14ac:dyDescent="0.2">
      <c r="A306" s="193">
        <v>35.1</v>
      </c>
      <c r="B306" s="168" t="s">
        <v>327</v>
      </c>
      <c r="C306" s="172" t="s">
        <v>269</v>
      </c>
      <c r="D306" s="76">
        <v>13000</v>
      </c>
      <c r="E306" s="76"/>
      <c r="F306" s="76"/>
      <c r="G306" s="76"/>
      <c r="H306" s="76"/>
      <c r="I306" s="76">
        <v>13000</v>
      </c>
      <c r="J306" s="76"/>
      <c r="K306" s="76" t="s">
        <v>27</v>
      </c>
      <c r="L306" s="76">
        <v>13000</v>
      </c>
      <c r="M306" s="76"/>
      <c r="N306" s="76"/>
      <c r="O306" s="250"/>
      <c r="P306" s="172"/>
      <c r="Q306" s="168"/>
    </row>
    <row r="307" spans="1:17" ht="15" x14ac:dyDescent="0.2">
      <c r="A307" s="193">
        <v>35.200000000000003</v>
      </c>
      <c r="B307" s="168" t="s">
        <v>328</v>
      </c>
      <c r="C307" s="172" t="s">
        <v>269</v>
      </c>
      <c r="D307" s="76">
        <v>13000</v>
      </c>
      <c r="E307" s="76"/>
      <c r="F307" s="76"/>
      <c r="G307" s="76"/>
      <c r="H307" s="76"/>
      <c r="I307" s="76">
        <v>13000</v>
      </c>
      <c r="J307" s="76"/>
      <c r="K307" s="76"/>
      <c r="L307" s="76">
        <v>13000</v>
      </c>
      <c r="M307" s="76"/>
      <c r="N307" s="76"/>
      <c r="O307" s="250"/>
      <c r="P307" s="172"/>
      <c r="Q307" s="168"/>
    </row>
    <row r="308" spans="1:17" ht="15" x14ac:dyDescent="0.2">
      <c r="A308" s="193">
        <v>36.1</v>
      </c>
      <c r="B308" s="168" t="s">
        <v>331</v>
      </c>
      <c r="C308" s="172" t="s">
        <v>269</v>
      </c>
      <c r="D308" s="76">
        <v>26000</v>
      </c>
      <c r="E308" s="76"/>
      <c r="F308" s="76"/>
      <c r="G308" s="76"/>
      <c r="H308" s="76"/>
      <c r="I308" s="76">
        <v>13000</v>
      </c>
      <c r="J308" s="76"/>
      <c r="K308" s="76"/>
      <c r="L308" s="76">
        <v>13000</v>
      </c>
      <c r="M308" s="76"/>
      <c r="N308" s="76"/>
      <c r="O308" s="250"/>
      <c r="P308" s="172"/>
      <c r="Q308" s="168"/>
    </row>
    <row r="309" spans="1:17" ht="15" x14ac:dyDescent="0.2">
      <c r="A309" s="193">
        <v>36.200000000000003</v>
      </c>
      <c r="B309" s="168" t="s">
        <v>293</v>
      </c>
      <c r="C309" s="172" t="s">
        <v>269</v>
      </c>
      <c r="D309" s="76">
        <v>26000</v>
      </c>
      <c r="E309" s="76"/>
      <c r="F309" s="76"/>
      <c r="G309" s="76"/>
      <c r="H309" s="76"/>
      <c r="I309" s="76">
        <v>13000</v>
      </c>
      <c r="J309" s="76"/>
      <c r="K309" s="76"/>
      <c r="L309" s="76">
        <v>13000</v>
      </c>
      <c r="M309" s="76"/>
      <c r="N309" s="76"/>
      <c r="O309" s="250"/>
      <c r="P309" s="172"/>
      <c r="Q309" s="168"/>
    </row>
    <row r="310" spans="1:17" ht="15" x14ac:dyDescent="0.2">
      <c r="A310" s="193">
        <v>37.1</v>
      </c>
      <c r="B310" s="168" t="s">
        <v>593</v>
      </c>
      <c r="C310" s="172" t="s">
        <v>269</v>
      </c>
      <c r="D310" s="76">
        <v>26000</v>
      </c>
      <c r="E310" s="76"/>
      <c r="F310" s="76"/>
      <c r="G310" s="76"/>
      <c r="H310" s="76"/>
      <c r="I310" s="76">
        <v>13000</v>
      </c>
      <c r="J310" s="76"/>
      <c r="K310" s="76"/>
      <c r="L310" s="76">
        <v>13000</v>
      </c>
      <c r="M310" s="76"/>
      <c r="N310" s="76"/>
      <c r="O310" s="250"/>
      <c r="P310" s="172"/>
      <c r="Q310" s="168"/>
    </row>
    <row r="311" spans="1:17" ht="15" x14ac:dyDescent="0.2">
      <c r="A311" s="193">
        <v>37.200000000000003</v>
      </c>
      <c r="B311" s="168" t="s">
        <v>329</v>
      </c>
      <c r="C311" s="172" t="s">
        <v>269</v>
      </c>
      <c r="D311" s="76">
        <v>16000</v>
      </c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250"/>
      <c r="P311" s="172"/>
      <c r="Q311" s="168"/>
    </row>
    <row r="312" spans="1:17" ht="15" x14ac:dyDescent="0.2">
      <c r="A312" s="193">
        <v>38.1</v>
      </c>
      <c r="B312" s="168" t="s">
        <v>592</v>
      </c>
      <c r="C312" s="172" t="s">
        <v>269</v>
      </c>
      <c r="D312" s="76">
        <v>13000</v>
      </c>
      <c r="E312" s="76"/>
      <c r="F312" s="76"/>
      <c r="G312" s="76"/>
      <c r="H312" s="76"/>
      <c r="I312" s="76">
        <v>13000</v>
      </c>
      <c r="J312" s="76"/>
      <c r="K312" s="76"/>
      <c r="L312" s="76">
        <v>13000</v>
      </c>
      <c r="M312" s="76"/>
      <c r="N312" s="76"/>
      <c r="O312" s="250"/>
      <c r="P312" s="172"/>
      <c r="Q312" s="168"/>
    </row>
    <row r="313" spans="1:17" ht="15" x14ac:dyDescent="0.2">
      <c r="A313" s="202">
        <v>51.25</v>
      </c>
      <c r="B313" s="186" t="s">
        <v>1280</v>
      </c>
      <c r="C313" s="172" t="s">
        <v>269</v>
      </c>
      <c r="D313" s="76">
        <v>20000</v>
      </c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250"/>
      <c r="P313" s="172"/>
      <c r="Q313" s="168"/>
    </row>
    <row r="314" spans="1:17" ht="15" x14ac:dyDescent="0.2">
      <c r="A314" s="202">
        <v>51.26</v>
      </c>
      <c r="B314" s="186" t="s">
        <v>1289</v>
      </c>
      <c r="C314" s="172" t="s">
        <v>269</v>
      </c>
      <c r="D314" s="76">
        <v>200000</v>
      </c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250"/>
      <c r="P314" s="172"/>
      <c r="Q314" s="168"/>
    </row>
    <row r="315" spans="1:17" ht="15" x14ac:dyDescent="0.2">
      <c r="A315" s="194">
        <v>52.5</v>
      </c>
      <c r="B315" s="186" t="s">
        <v>1282</v>
      </c>
      <c r="C315" s="172" t="s">
        <v>269</v>
      </c>
      <c r="D315" s="76">
        <v>350000</v>
      </c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250"/>
      <c r="P315" s="172"/>
      <c r="Q315" s="168"/>
    </row>
    <row r="316" spans="1:17" ht="15" x14ac:dyDescent="0.2">
      <c r="A316" s="212">
        <v>56.4</v>
      </c>
      <c r="B316" s="181" t="s">
        <v>58</v>
      </c>
      <c r="C316" s="172" t="s">
        <v>269</v>
      </c>
      <c r="D316" s="76">
        <v>51250</v>
      </c>
      <c r="E316" s="76"/>
      <c r="F316" s="76"/>
      <c r="G316" s="76"/>
      <c r="H316" s="76"/>
      <c r="I316" s="76"/>
      <c r="J316" s="76"/>
      <c r="K316" s="182"/>
      <c r="L316" s="76"/>
      <c r="M316" s="76"/>
      <c r="N316" s="76"/>
      <c r="O316" s="250"/>
      <c r="P316" s="172"/>
      <c r="Q316" s="168"/>
    </row>
    <row r="317" spans="1:17" ht="15" x14ac:dyDescent="0.2">
      <c r="A317" s="212">
        <v>56.5</v>
      </c>
      <c r="B317" s="181" t="s">
        <v>874</v>
      </c>
      <c r="C317" s="172" t="s">
        <v>269</v>
      </c>
      <c r="D317" s="76"/>
      <c r="E317" s="76"/>
      <c r="F317" s="76"/>
      <c r="G317" s="76"/>
      <c r="H317" s="76"/>
      <c r="I317" s="76"/>
      <c r="J317" s="76"/>
      <c r="K317" s="182"/>
      <c r="L317" s="76"/>
      <c r="M317" s="76"/>
      <c r="N317" s="76"/>
      <c r="O317" s="250"/>
      <c r="P317" s="172"/>
      <c r="Q317" s="168"/>
    </row>
    <row r="318" spans="1:17" ht="15" x14ac:dyDescent="0.2">
      <c r="A318" s="212">
        <v>56.6</v>
      </c>
      <c r="B318" s="181" t="s">
        <v>81</v>
      </c>
      <c r="C318" s="172" t="s">
        <v>269</v>
      </c>
      <c r="D318" s="76">
        <v>3000</v>
      </c>
      <c r="E318" s="76"/>
      <c r="F318" s="76"/>
      <c r="G318" s="76"/>
      <c r="H318" s="76"/>
      <c r="I318" s="76"/>
      <c r="J318" s="76"/>
      <c r="K318" s="182"/>
      <c r="L318" s="76"/>
      <c r="M318" s="76"/>
      <c r="N318" s="76"/>
      <c r="O318" s="250"/>
      <c r="P318" s="172"/>
      <c r="Q318" s="168"/>
    </row>
    <row r="319" spans="1:17" ht="15" x14ac:dyDescent="0.2">
      <c r="A319" s="212">
        <v>56.7</v>
      </c>
      <c r="B319" s="181" t="s">
        <v>1298</v>
      </c>
      <c r="C319" s="172" t="s">
        <v>269</v>
      </c>
      <c r="D319" s="76">
        <v>2500</v>
      </c>
      <c r="E319" s="76"/>
      <c r="F319" s="76"/>
      <c r="G319" s="76"/>
      <c r="H319" s="76"/>
      <c r="I319" s="76"/>
      <c r="J319" s="76" t="s">
        <v>27</v>
      </c>
      <c r="K319" s="182"/>
      <c r="L319" s="76"/>
      <c r="M319" s="76"/>
      <c r="N319" s="76"/>
      <c r="O319" s="250"/>
      <c r="P319" s="172"/>
      <c r="Q319" s="168"/>
    </row>
    <row r="320" spans="1:17" ht="15" x14ac:dyDescent="0.2">
      <c r="A320" s="229">
        <v>46.15</v>
      </c>
      <c r="B320" s="186" t="s">
        <v>1181</v>
      </c>
      <c r="C320" s="172" t="s">
        <v>13</v>
      </c>
      <c r="D320" s="76" t="s">
        <v>27</v>
      </c>
      <c r="E320" s="76">
        <v>60000</v>
      </c>
      <c r="F320" s="76"/>
      <c r="G320" s="76"/>
      <c r="H320" s="76"/>
      <c r="I320" s="76">
        <v>63000</v>
      </c>
      <c r="J320" s="76"/>
      <c r="K320" s="76"/>
      <c r="L320" s="76">
        <v>40000</v>
      </c>
      <c r="M320" s="76"/>
      <c r="N320" s="76"/>
      <c r="O320" s="250"/>
      <c r="P320" s="172"/>
      <c r="Q320" s="168"/>
    </row>
    <row r="321" spans="1:17" ht="30" x14ac:dyDescent="0.2">
      <c r="A321" s="229">
        <v>46.22</v>
      </c>
      <c r="B321" s="200" t="s">
        <v>404</v>
      </c>
      <c r="C321" s="172" t="s">
        <v>13</v>
      </c>
      <c r="D321" s="198" t="s">
        <v>27</v>
      </c>
      <c r="E321" s="198">
        <v>450000</v>
      </c>
      <c r="F321" s="185"/>
      <c r="G321" s="185"/>
      <c r="H321" s="185"/>
      <c r="I321" s="185">
        <v>480000</v>
      </c>
      <c r="J321" s="185"/>
      <c r="K321" s="185"/>
      <c r="L321" s="185">
        <v>510000</v>
      </c>
      <c r="M321" s="185"/>
      <c r="N321" s="185"/>
      <c r="O321" s="250"/>
      <c r="P321" s="172"/>
      <c r="Q321" s="168"/>
    </row>
    <row r="322" spans="1:17" ht="15" x14ac:dyDescent="0.2">
      <c r="A322" s="229">
        <v>46.23</v>
      </c>
      <c r="B322" s="200" t="s">
        <v>547</v>
      </c>
      <c r="C322" s="172" t="s">
        <v>13</v>
      </c>
      <c r="D322" s="183"/>
      <c r="E322" s="271">
        <v>850000</v>
      </c>
      <c r="F322" s="187"/>
      <c r="G322" s="187"/>
      <c r="H322" s="187"/>
      <c r="I322" s="187"/>
      <c r="J322" s="187"/>
      <c r="K322" s="187"/>
      <c r="L322" s="187"/>
      <c r="M322" s="187"/>
      <c r="N322" s="187"/>
      <c r="O322" s="250"/>
      <c r="P322" s="178">
        <f>SUM(P180:P320)</f>
        <v>0</v>
      </c>
      <c r="Q322" s="188">
        <f>SUM(Q180:Q320)</f>
        <v>0</v>
      </c>
    </row>
    <row r="323" spans="1:17" ht="15" x14ac:dyDescent="0.2">
      <c r="A323" s="206">
        <v>46.2</v>
      </c>
      <c r="B323" s="231" t="s">
        <v>405</v>
      </c>
      <c r="C323" s="172" t="s">
        <v>13</v>
      </c>
      <c r="D323" s="183">
        <v>10000</v>
      </c>
      <c r="E323" s="183"/>
      <c r="F323" s="76"/>
      <c r="G323" s="76"/>
      <c r="H323" s="76"/>
      <c r="I323" s="76"/>
      <c r="J323" s="76"/>
      <c r="K323" s="76"/>
      <c r="L323" s="76"/>
      <c r="M323" s="76"/>
      <c r="N323" s="76"/>
      <c r="O323" s="250"/>
      <c r="P323" s="172"/>
      <c r="Q323" s="168"/>
    </row>
    <row r="324" spans="1:17" ht="15" x14ac:dyDescent="0.2">
      <c r="A324" s="229">
        <v>46.21</v>
      </c>
      <c r="B324" s="231" t="s">
        <v>406</v>
      </c>
      <c r="C324" s="172" t="s">
        <v>13</v>
      </c>
      <c r="D324" s="183"/>
      <c r="E324" s="183">
        <v>20000</v>
      </c>
      <c r="F324" s="76"/>
      <c r="G324" s="76"/>
      <c r="H324" s="76"/>
      <c r="I324" s="76"/>
      <c r="J324" s="76"/>
      <c r="K324" s="76"/>
      <c r="L324" s="76"/>
      <c r="M324" s="76"/>
      <c r="N324" s="76"/>
      <c r="O324" s="250"/>
      <c r="P324" s="172"/>
      <c r="Q324" s="168"/>
    </row>
    <row r="325" spans="1:17" ht="30" x14ac:dyDescent="0.2">
      <c r="A325" s="232">
        <v>46.23</v>
      </c>
      <c r="B325" s="200" t="s">
        <v>549</v>
      </c>
      <c r="C325" s="172" t="s">
        <v>13</v>
      </c>
      <c r="D325" s="183"/>
      <c r="E325" s="183">
        <v>160000</v>
      </c>
      <c r="F325" s="76"/>
      <c r="G325" s="205"/>
      <c r="H325" s="76"/>
      <c r="I325" s="76">
        <v>180000</v>
      </c>
      <c r="J325" s="76"/>
      <c r="K325" s="76"/>
      <c r="L325" s="76">
        <v>200000</v>
      </c>
      <c r="M325" s="76"/>
      <c r="N325" s="76"/>
      <c r="O325" s="250"/>
      <c r="P325" s="172"/>
      <c r="Q325" s="168"/>
    </row>
    <row r="326" spans="1:17" ht="30" x14ac:dyDescent="0.2">
      <c r="A326" s="229">
        <v>46.23</v>
      </c>
      <c r="B326" s="200" t="s">
        <v>408</v>
      </c>
      <c r="C326" s="184" t="s">
        <v>13</v>
      </c>
      <c r="D326" s="220">
        <v>60000</v>
      </c>
      <c r="E326" s="220"/>
      <c r="F326" s="167"/>
      <c r="G326" s="171"/>
      <c r="H326" s="171"/>
      <c r="I326" s="167"/>
      <c r="J326" s="167"/>
      <c r="K326" s="167"/>
      <c r="L326" s="167"/>
      <c r="M326" s="167"/>
      <c r="N326" s="167"/>
      <c r="O326" s="250"/>
      <c r="P326" s="172">
        <v>1000</v>
      </c>
      <c r="Q326" s="168"/>
    </row>
    <row r="327" spans="1:17" ht="15" x14ac:dyDescent="0.2">
      <c r="A327" s="206">
        <v>46.24</v>
      </c>
      <c r="B327" s="200" t="s">
        <v>409</v>
      </c>
      <c r="C327" s="184" t="s">
        <v>13</v>
      </c>
      <c r="D327" s="220">
        <v>13000</v>
      </c>
      <c r="E327" s="220"/>
      <c r="F327" s="167"/>
      <c r="G327" s="171"/>
      <c r="H327" s="171"/>
      <c r="I327" s="167"/>
      <c r="J327" s="167"/>
      <c r="K327" s="167"/>
      <c r="L327" s="167"/>
      <c r="M327" s="167"/>
      <c r="N327" s="167"/>
      <c r="O327" s="250"/>
      <c r="P327" s="172">
        <v>1000</v>
      </c>
      <c r="Q327" s="168"/>
    </row>
    <row r="328" spans="1:17" ht="15" x14ac:dyDescent="0.2">
      <c r="A328" s="229">
        <v>46.25</v>
      </c>
      <c r="B328" s="200" t="s">
        <v>410</v>
      </c>
      <c r="C328" s="184" t="s">
        <v>13</v>
      </c>
      <c r="D328" s="268">
        <v>14500</v>
      </c>
      <c r="E328" s="269"/>
      <c r="F328" s="272"/>
      <c r="G328" s="277"/>
      <c r="H328" s="277"/>
      <c r="I328" s="272"/>
      <c r="J328" s="272"/>
      <c r="K328" s="272"/>
      <c r="L328" s="272"/>
      <c r="M328" s="272"/>
      <c r="N328" s="272"/>
      <c r="O328" s="250"/>
      <c r="P328" s="178">
        <f>SUM(P325:P327)</f>
        <v>2000</v>
      </c>
      <c r="Q328" s="188">
        <f>SUM(Q325:Q327)</f>
        <v>0</v>
      </c>
    </row>
    <row r="329" spans="1:17" ht="15" x14ac:dyDescent="0.2">
      <c r="A329" s="206">
        <v>46.26</v>
      </c>
      <c r="B329" s="200" t="s">
        <v>411</v>
      </c>
      <c r="C329" s="172" t="s">
        <v>13</v>
      </c>
      <c r="D329" s="183">
        <v>8400</v>
      </c>
      <c r="E329" s="183"/>
      <c r="F329" s="76"/>
      <c r="G329" s="76"/>
      <c r="H329" s="76"/>
      <c r="I329" s="76"/>
      <c r="J329" s="76"/>
      <c r="K329" s="76"/>
      <c r="L329" s="76"/>
      <c r="M329" s="76"/>
      <c r="N329" s="76"/>
      <c r="O329" s="250"/>
      <c r="P329" s="172"/>
      <c r="Q329" s="168"/>
    </row>
    <row r="330" spans="1:17" ht="15" x14ac:dyDescent="0.2">
      <c r="A330" s="229">
        <v>46.27</v>
      </c>
      <c r="B330" s="200" t="s">
        <v>412</v>
      </c>
      <c r="C330" s="172" t="s">
        <v>13</v>
      </c>
      <c r="D330" s="183">
        <v>4000</v>
      </c>
      <c r="E330" s="183"/>
      <c r="F330" s="76"/>
      <c r="G330" s="76"/>
      <c r="H330" s="76"/>
      <c r="I330" s="76"/>
      <c r="J330" s="76"/>
      <c r="K330" s="76"/>
      <c r="L330" s="76"/>
      <c r="M330" s="76"/>
      <c r="N330" s="76"/>
      <c r="O330" s="250"/>
      <c r="P330" s="172"/>
      <c r="Q330" s="168"/>
    </row>
    <row r="331" spans="1:17" ht="15" x14ac:dyDescent="0.2">
      <c r="A331" s="206">
        <v>46.28</v>
      </c>
      <c r="B331" s="200" t="s">
        <v>413</v>
      </c>
      <c r="C331" s="172" t="s">
        <v>13</v>
      </c>
      <c r="D331" s="183">
        <v>12500</v>
      </c>
      <c r="E331" s="183"/>
      <c r="F331" s="76"/>
      <c r="G331" s="76"/>
      <c r="H331" s="76"/>
      <c r="I331" s="76"/>
      <c r="J331" s="76"/>
      <c r="K331" s="76"/>
      <c r="L331" s="76"/>
      <c r="M331" s="76"/>
      <c r="N331" s="76"/>
      <c r="O331" s="250"/>
      <c r="P331" s="172"/>
      <c r="Q331" s="168"/>
    </row>
    <row r="332" spans="1:17" ht="15" x14ac:dyDescent="0.2">
      <c r="A332" s="229">
        <v>46.29</v>
      </c>
      <c r="B332" s="200" t="s">
        <v>414</v>
      </c>
      <c r="C332" s="172" t="s">
        <v>13</v>
      </c>
      <c r="D332" s="183">
        <v>2200</v>
      </c>
      <c r="E332" s="183"/>
      <c r="F332" s="76"/>
      <c r="G332" s="76"/>
      <c r="H332" s="76"/>
      <c r="I332" s="76"/>
      <c r="J332" s="76"/>
      <c r="K332" s="76"/>
      <c r="L332" s="76"/>
      <c r="M332" s="76"/>
      <c r="N332" s="76"/>
      <c r="O332" s="250"/>
      <c r="P332" s="172"/>
      <c r="Q332" s="168"/>
    </row>
    <row r="333" spans="1:17" ht="15" x14ac:dyDescent="0.2">
      <c r="A333" s="206">
        <v>46.3</v>
      </c>
      <c r="B333" s="200" t="s">
        <v>415</v>
      </c>
      <c r="C333" s="172" t="s">
        <v>13</v>
      </c>
      <c r="D333" s="183">
        <v>1600</v>
      </c>
      <c r="E333" s="183"/>
      <c r="F333" s="76"/>
      <c r="G333" s="76"/>
      <c r="H333" s="76"/>
      <c r="I333" s="76"/>
      <c r="J333" s="76"/>
      <c r="K333" s="76"/>
      <c r="L333" s="76"/>
      <c r="M333" s="76"/>
      <c r="N333" s="76"/>
      <c r="O333" s="250"/>
      <c r="P333" s="172"/>
      <c r="Q333" s="168"/>
    </row>
    <row r="334" spans="1:17" ht="15" x14ac:dyDescent="0.2">
      <c r="A334" s="229">
        <v>46.31</v>
      </c>
      <c r="B334" s="200" t="s">
        <v>416</v>
      </c>
      <c r="C334" s="172" t="s">
        <v>13</v>
      </c>
      <c r="D334" s="183">
        <v>20000</v>
      </c>
      <c r="E334" s="183"/>
      <c r="F334" s="76"/>
      <c r="G334" s="76"/>
      <c r="H334" s="76"/>
      <c r="I334" s="76"/>
      <c r="J334" s="76"/>
      <c r="K334" s="76"/>
      <c r="L334" s="76"/>
      <c r="M334" s="76"/>
      <c r="N334" s="76"/>
      <c r="O334" s="250"/>
      <c r="P334" s="172"/>
      <c r="Q334" s="168"/>
    </row>
    <row r="335" spans="1:17" ht="15" x14ac:dyDescent="0.2">
      <c r="A335" s="206">
        <v>46.32</v>
      </c>
      <c r="B335" s="200" t="s">
        <v>417</v>
      </c>
      <c r="C335" s="172" t="s">
        <v>13</v>
      </c>
      <c r="D335" s="183">
        <v>18000</v>
      </c>
      <c r="E335" s="183"/>
      <c r="F335" s="76"/>
      <c r="G335" s="76"/>
      <c r="H335" s="76"/>
      <c r="I335" s="76"/>
      <c r="J335" s="76"/>
      <c r="K335" s="76"/>
      <c r="L335" s="76"/>
      <c r="M335" s="76"/>
      <c r="N335" s="76"/>
      <c r="O335" s="250"/>
      <c r="P335" s="172">
        <v>50000</v>
      </c>
      <c r="Q335" s="168"/>
    </row>
    <row r="336" spans="1:17" ht="15" x14ac:dyDescent="0.2">
      <c r="A336" s="229">
        <v>46.33</v>
      </c>
      <c r="B336" s="200" t="s">
        <v>418</v>
      </c>
      <c r="C336" s="172" t="s">
        <v>13</v>
      </c>
      <c r="D336" s="183">
        <v>1900</v>
      </c>
      <c r="E336" s="183"/>
      <c r="F336" s="76"/>
      <c r="G336" s="76"/>
      <c r="H336" s="76"/>
      <c r="I336" s="76"/>
      <c r="J336" s="76"/>
      <c r="K336" s="76"/>
      <c r="L336" s="76"/>
      <c r="M336" s="76"/>
      <c r="N336" s="76"/>
      <c r="O336" s="250"/>
      <c r="P336" s="172"/>
      <c r="Q336" s="168"/>
    </row>
    <row r="337" spans="1:17" ht="15" x14ac:dyDescent="0.2">
      <c r="A337" s="206">
        <v>46.3599999999999</v>
      </c>
      <c r="B337" s="200" t="s">
        <v>421</v>
      </c>
      <c r="C337" s="172" t="s">
        <v>13</v>
      </c>
      <c r="D337" s="183">
        <v>80000</v>
      </c>
      <c r="E337" s="183"/>
      <c r="F337" s="76"/>
      <c r="G337" s="76"/>
      <c r="H337" s="76"/>
      <c r="I337" s="76"/>
      <c r="J337" s="76"/>
      <c r="K337" s="76"/>
      <c r="L337" s="76"/>
      <c r="M337" s="76"/>
      <c r="N337" s="76"/>
      <c r="O337" s="250"/>
      <c r="P337" s="172"/>
      <c r="Q337" s="168"/>
    </row>
    <row r="338" spans="1:17" ht="15" x14ac:dyDescent="0.2">
      <c r="A338" s="229">
        <v>46.369999999999898</v>
      </c>
      <c r="B338" s="200" t="s">
        <v>422</v>
      </c>
      <c r="C338" s="172" t="s">
        <v>13</v>
      </c>
      <c r="D338" s="183">
        <v>3000</v>
      </c>
      <c r="E338" s="183"/>
      <c r="F338" s="76"/>
      <c r="G338" s="76"/>
      <c r="H338" s="76"/>
      <c r="I338" s="76"/>
      <c r="J338" s="76"/>
      <c r="K338" s="76"/>
      <c r="L338" s="76"/>
      <c r="M338" s="76"/>
      <c r="N338" s="76"/>
      <c r="O338" s="250"/>
      <c r="P338" s="172"/>
      <c r="Q338" s="168"/>
    </row>
    <row r="339" spans="1:17" ht="15" x14ac:dyDescent="0.2">
      <c r="A339" s="229">
        <v>46.38</v>
      </c>
      <c r="B339" s="200" t="s">
        <v>550</v>
      </c>
      <c r="C339" s="172" t="s">
        <v>13</v>
      </c>
      <c r="D339" s="183"/>
      <c r="E339" s="183"/>
      <c r="F339" s="76"/>
      <c r="G339" s="76"/>
      <c r="H339" s="76"/>
      <c r="I339" s="76"/>
      <c r="J339" s="76"/>
      <c r="K339" s="76"/>
      <c r="L339" s="76"/>
      <c r="M339" s="76"/>
      <c r="N339" s="76"/>
      <c r="O339" s="250"/>
      <c r="P339" s="172"/>
      <c r="Q339" s="168"/>
    </row>
    <row r="340" spans="1:17" ht="15" x14ac:dyDescent="0.2">
      <c r="A340" s="229">
        <v>46.39</v>
      </c>
      <c r="B340" s="200" t="s">
        <v>551</v>
      </c>
      <c r="C340" s="172" t="s">
        <v>13</v>
      </c>
      <c r="D340" s="183"/>
      <c r="E340" s="183"/>
      <c r="F340" s="76"/>
      <c r="G340" s="76"/>
      <c r="H340" s="76"/>
      <c r="I340" s="76"/>
      <c r="J340" s="76"/>
      <c r="K340" s="76"/>
      <c r="L340" s="76"/>
      <c r="M340" s="76"/>
      <c r="N340" s="76"/>
      <c r="O340" s="250"/>
      <c r="P340" s="172"/>
      <c r="Q340" s="168"/>
    </row>
    <row r="341" spans="1:17" ht="15" x14ac:dyDescent="0.2">
      <c r="A341" s="206">
        <v>46.4</v>
      </c>
      <c r="B341" s="231" t="s">
        <v>424</v>
      </c>
      <c r="C341" s="172" t="s">
        <v>13</v>
      </c>
      <c r="D341" s="183">
        <v>100000</v>
      </c>
      <c r="E341" s="183"/>
      <c r="F341" s="76"/>
      <c r="G341" s="76"/>
      <c r="H341" s="76"/>
      <c r="I341" s="76">
        <v>110000</v>
      </c>
      <c r="J341" s="76"/>
      <c r="K341" s="76"/>
      <c r="L341" s="76">
        <v>120000</v>
      </c>
      <c r="M341" s="76"/>
      <c r="N341" s="76"/>
      <c r="O341" s="250"/>
      <c r="P341" s="172"/>
      <c r="Q341" s="168"/>
    </row>
    <row r="342" spans="1:17" ht="45" x14ac:dyDescent="0.2">
      <c r="A342" s="229">
        <v>46.41</v>
      </c>
      <c r="B342" s="231" t="s">
        <v>1182</v>
      </c>
      <c r="C342" s="172" t="s">
        <v>13</v>
      </c>
      <c r="D342" s="183">
        <v>180000</v>
      </c>
      <c r="E342" s="183"/>
      <c r="F342" s="76"/>
      <c r="G342" s="76"/>
      <c r="H342" s="76"/>
      <c r="I342" s="76">
        <v>200000</v>
      </c>
      <c r="J342" s="76"/>
      <c r="K342" s="76"/>
      <c r="L342" s="76">
        <v>220000</v>
      </c>
      <c r="M342" s="76"/>
      <c r="N342" s="76"/>
      <c r="O342" s="250"/>
      <c r="P342" s="172"/>
      <c r="Q342" s="168"/>
    </row>
    <row r="343" spans="1:17" ht="15" x14ac:dyDescent="0.2">
      <c r="A343" s="266">
        <v>47.3</v>
      </c>
      <c r="B343" s="223" t="s">
        <v>428</v>
      </c>
      <c r="C343" s="172" t="s">
        <v>13</v>
      </c>
      <c r="D343" s="183">
        <v>15000</v>
      </c>
      <c r="E343" s="183"/>
      <c r="F343" s="76"/>
      <c r="G343" s="76"/>
      <c r="H343" s="76"/>
      <c r="I343" s="76"/>
      <c r="J343" s="76"/>
      <c r="K343" s="76"/>
      <c r="L343" s="76"/>
      <c r="M343" s="76"/>
      <c r="N343" s="76"/>
      <c r="O343" s="250"/>
      <c r="P343" s="172"/>
      <c r="Q343" s="168"/>
    </row>
    <row r="344" spans="1:17" ht="30" x14ac:dyDescent="0.2">
      <c r="A344" s="212">
        <v>47.4</v>
      </c>
      <c r="B344" s="231" t="s">
        <v>429</v>
      </c>
      <c r="C344" s="172" t="s">
        <v>13</v>
      </c>
      <c r="D344" s="183">
        <v>10000</v>
      </c>
      <c r="E344" s="183"/>
      <c r="F344" s="76"/>
      <c r="G344" s="76"/>
      <c r="H344" s="76"/>
      <c r="I344" s="76"/>
      <c r="J344" s="76"/>
      <c r="K344" s="76"/>
      <c r="L344" s="76"/>
      <c r="M344" s="76"/>
      <c r="N344" s="76"/>
      <c r="O344" s="250"/>
      <c r="P344" s="172"/>
      <c r="Q344" s="168"/>
    </row>
    <row r="345" spans="1:17" ht="15" x14ac:dyDescent="0.2">
      <c r="A345" s="266">
        <v>47.5</v>
      </c>
      <c r="B345" s="223" t="s">
        <v>430</v>
      </c>
      <c r="C345" s="172" t="s">
        <v>13</v>
      </c>
      <c r="D345" s="182">
        <v>1800</v>
      </c>
      <c r="E345" s="182"/>
      <c r="F345" s="76"/>
      <c r="G345" s="76"/>
      <c r="H345" s="76"/>
      <c r="I345" s="205"/>
      <c r="J345" s="76"/>
      <c r="K345" s="76"/>
      <c r="L345" s="76"/>
      <c r="M345" s="76"/>
      <c r="N345" s="76"/>
      <c r="O345" s="250"/>
      <c r="P345" s="172"/>
      <c r="Q345" s="168"/>
    </row>
    <row r="346" spans="1:17" ht="15" x14ac:dyDescent="0.2">
      <c r="A346" s="212">
        <v>47.6</v>
      </c>
      <c r="B346" s="223" t="s">
        <v>431</v>
      </c>
      <c r="C346" s="172" t="s">
        <v>13</v>
      </c>
      <c r="D346" s="183">
        <v>800</v>
      </c>
      <c r="E346" s="183"/>
      <c r="F346" s="76"/>
      <c r="G346" s="76"/>
      <c r="H346" s="76"/>
      <c r="I346" s="76"/>
      <c r="J346" s="76"/>
      <c r="K346" s="76"/>
      <c r="L346" s="76"/>
      <c r="M346" s="76"/>
      <c r="N346" s="76"/>
      <c r="O346" s="250"/>
      <c r="P346" s="172"/>
      <c r="Q346" s="168"/>
    </row>
    <row r="347" spans="1:17" ht="15" x14ac:dyDescent="0.2">
      <c r="A347" s="266">
        <v>47.7</v>
      </c>
      <c r="B347" s="223" t="s">
        <v>432</v>
      </c>
      <c r="C347" s="172" t="s">
        <v>13</v>
      </c>
      <c r="D347" s="183">
        <v>2800</v>
      </c>
      <c r="E347" s="183"/>
      <c r="F347" s="76"/>
      <c r="G347" s="76"/>
      <c r="H347" s="76"/>
      <c r="I347" s="76"/>
      <c r="J347" s="76"/>
      <c r="K347" s="76"/>
      <c r="L347" s="76"/>
      <c r="M347" s="76"/>
      <c r="N347" s="76"/>
      <c r="O347" s="250"/>
      <c r="P347" s="172"/>
      <c r="Q347" s="168"/>
    </row>
    <row r="348" spans="1:17" ht="15" x14ac:dyDescent="0.2">
      <c r="A348" s="212">
        <v>47.8</v>
      </c>
      <c r="B348" s="223" t="s">
        <v>433</v>
      </c>
      <c r="C348" s="172" t="s">
        <v>13</v>
      </c>
      <c r="D348" s="183">
        <v>4500</v>
      </c>
      <c r="E348" s="183"/>
      <c r="F348" s="76"/>
      <c r="G348" s="76"/>
      <c r="H348" s="76"/>
      <c r="I348" s="76"/>
      <c r="J348" s="76"/>
      <c r="K348" s="76"/>
      <c r="L348" s="76"/>
      <c r="M348" s="76"/>
      <c r="N348" s="76"/>
      <c r="O348" s="250"/>
      <c r="P348" s="172"/>
      <c r="Q348" s="168"/>
    </row>
    <row r="349" spans="1:17" ht="15" x14ac:dyDescent="0.2">
      <c r="A349" s="266">
        <v>47.9</v>
      </c>
      <c r="B349" s="223" t="s">
        <v>434</v>
      </c>
      <c r="C349" s="172" t="s">
        <v>13</v>
      </c>
      <c r="D349" s="183">
        <v>6000</v>
      </c>
      <c r="E349" s="183"/>
      <c r="F349" s="76"/>
      <c r="G349" s="76"/>
      <c r="H349" s="76"/>
      <c r="I349" s="76"/>
      <c r="J349" s="76"/>
      <c r="K349" s="76"/>
      <c r="L349" s="76"/>
      <c r="M349" s="76"/>
      <c r="N349" s="76"/>
      <c r="O349" s="250"/>
      <c r="P349" s="172">
        <v>2000</v>
      </c>
      <c r="Q349" s="168"/>
    </row>
    <row r="350" spans="1:17" ht="30" x14ac:dyDescent="0.2">
      <c r="A350" s="202">
        <v>47.1</v>
      </c>
      <c r="B350" s="223" t="s">
        <v>435</v>
      </c>
      <c r="C350" s="172" t="s">
        <v>13</v>
      </c>
      <c r="D350" s="183">
        <v>1200</v>
      </c>
      <c r="E350" s="183"/>
      <c r="F350" s="76"/>
      <c r="G350" s="76"/>
      <c r="H350" s="76"/>
      <c r="I350" s="76"/>
      <c r="J350" s="76"/>
      <c r="K350" s="76"/>
      <c r="L350" s="76"/>
      <c r="M350" s="76"/>
      <c r="N350" s="76"/>
      <c r="O350" s="250"/>
      <c r="P350" s="172">
        <v>2000</v>
      </c>
      <c r="Q350" s="168"/>
    </row>
    <row r="351" spans="1:17" ht="15" x14ac:dyDescent="0.2">
      <c r="A351" s="202">
        <v>47.11</v>
      </c>
      <c r="B351" s="223" t="s">
        <v>436</v>
      </c>
      <c r="C351" s="172" t="s">
        <v>13</v>
      </c>
      <c r="D351" s="183">
        <v>2600</v>
      </c>
      <c r="E351" s="183"/>
      <c r="F351" s="76"/>
      <c r="G351" s="76"/>
      <c r="H351" s="76"/>
      <c r="I351" s="76"/>
      <c r="J351" s="76"/>
      <c r="K351" s="76"/>
      <c r="L351" s="76"/>
      <c r="M351" s="76"/>
      <c r="N351" s="76"/>
      <c r="O351" s="250"/>
      <c r="P351" s="172"/>
      <c r="Q351" s="168"/>
    </row>
    <row r="352" spans="1:17" ht="15" x14ac:dyDescent="0.2">
      <c r="A352" s="202"/>
      <c r="B352" s="223"/>
      <c r="C352" s="172"/>
      <c r="D352" s="281">
        <f>SUM(D63:D351)</f>
        <v>12771630</v>
      </c>
      <c r="E352" s="281">
        <f t="shared" ref="E352:L352" si="1">SUM(E63:E351)</f>
        <v>1540000</v>
      </c>
      <c r="F352" s="281">
        <f t="shared" si="1"/>
        <v>0</v>
      </c>
      <c r="G352" s="281">
        <f t="shared" si="1"/>
        <v>12447080</v>
      </c>
      <c r="H352" s="281">
        <f t="shared" si="1"/>
        <v>0</v>
      </c>
      <c r="I352" s="281">
        <f t="shared" si="1"/>
        <v>8279710</v>
      </c>
      <c r="J352" s="281">
        <f t="shared" si="1"/>
        <v>0</v>
      </c>
      <c r="K352" s="281">
        <f t="shared" si="1"/>
        <v>12533210</v>
      </c>
      <c r="L352" s="281">
        <f t="shared" si="1"/>
        <v>8485890</v>
      </c>
      <c r="M352" s="76"/>
      <c r="N352" s="76"/>
      <c r="O352" s="250"/>
      <c r="P352" s="172"/>
      <c r="Q352" s="168"/>
    </row>
    <row r="353" spans="1:17" ht="15" x14ac:dyDescent="0.2">
      <c r="A353" s="202"/>
      <c r="B353" s="223"/>
      <c r="C353" s="172"/>
      <c r="D353" s="183"/>
      <c r="E353" s="183"/>
      <c r="F353" s="76"/>
      <c r="G353" s="76"/>
      <c r="H353" s="76"/>
      <c r="I353" s="76"/>
      <c r="J353" s="76"/>
      <c r="K353" s="76"/>
      <c r="L353" s="76"/>
      <c r="M353" s="76"/>
      <c r="N353" s="76"/>
      <c r="O353" s="250"/>
      <c r="P353" s="172"/>
      <c r="Q353" s="168"/>
    </row>
    <row r="354" spans="1:17" ht="15" x14ac:dyDescent="0.2">
      <c r="A354" s="212">
        <v>55.14</v>
      </c>
      <c r="B354" s="181" t="s">
        <v>1200</v>
      </c>
      <c r="C354" s="172" t="s">
        <v>1192</v>
      </c>
      <c r="D354" s="76">
        <v>100000</v>
      </c>
      <c r="E354" s="76"/>
      <c r="F354" s="76"/>
      <c r="G354" s="183"/>
      <c r="H354" s="183"/>
      <c r="I354" s="76"/>
      <c r="J354" s="168"/>
      <c r="K354" s="182"/>
      <c r="L354" s="76"/>
      <c r="M354" s="76"/>
      <c r="N354" s="76"/>
      <c r="O354" s="250"/>
      <c r="P354" s="172">
        <v>30000</v>
      </c>
      <c r="Q354" s="168"/>
    </row>
    <row r="355" spans="1:17" ht="15" x14ac:dyDescent="0.2">
      <c r="A355" s="194">
        <v>52.8</v>
      </c>
      <c r="B355" s="186" t="s">
        <v>62</v>
      </c>
      <c r="C355" s="172" t="s">
        <v>177</v>
      </c>
      <c r="D355" s="205">
        <v>500000</v>
      </c>
      <c r="E355" s="205"/>
      <c r="F355" s="76"/>
      <c r="G355" s="76"/>
      <c r="H355" s="76"/>
      <c r="I355" s="76"/>
      <c r="J355" s="76"/>
      <c r="K355" s="76"/>
      <c r="L355" s="76"/>
      <c r="M355" s="76"/>
      <c r="N355" s="76"/>
      <c r="O355" s="250"/>
      <c r="P355" s="172">
        <v>2000</v>
      </c>
      <c r="Q355" s="168"/>
    </row>
    <row r="356" spans="1:17" ht="15" x14ac:dyDescent="0.2">
      <c r="A356" s="194"/>
      <c r="B356" s="186"/>
      <c r="C356" s="172"/>
      <c r="D356" s="205"/>
      <c r="E356" s="205"/>
      <c r="F356" s="76"/>
      <c r="G356" s="76"/>
      <c r="H356" s="76"/>
      <c r="I356" s="76"/>
      <c r="J356" s="76"/>
      <c r="K356" s="76"/>
      <c r="L356" s="76"/>
      <c r="M356" s="76"/>
      <c r="N356" s="76"/>
      <c r="O356" s="250"/>
      <c r="P356" s="172"/>
      <c r="Q356" s="168"/>
    </row>
    <row r="357" spans="1:17" ht="15" x14ac:dyDescent="0.2">
      <c r="A357" s="194"/>
      <c r="B357" s="186"/>
      <c r="C357" s="172"/>
      <c r="D357" s="205"/>
      <c r="E357" s="205"/>
      <c r="F357" s="76"/>
      <c r="G357" s="76"/>
      <c r="H357" s="76"/>
      <c r="I357" s="76"/>
      <c r="J357" s="76"/>
      <c r="K357" s="76"/>
      <c r="L357" s="76"/>
      <c r="M357" s="76"/>
      <c r="N357" s="76"/>
      <c r="O357" s="250"/>
      <c r="P357" s="172"/>
      <c r="Q357" s="168"/>
    </row>
    <row r="358" spans="1:17" ht="15" x14ac:dyDescent="0.2">
      <c r="A358" s="194"/>
      <c r="B358" s="186"/>
      <c r="C358" s="172"/>
      <c r="D358" s="205"/>
      <c r="E358" s="205"/>
      <c r="F358" s="76"/>
      <c r="G358" s="76"/>
      <c r="H358" s="76"/>
      <c r="I358" s="76"/>
      <c r="J358" s="76"/>
      <c r="K358" s="76"/>
      <c r="L358" s="76"/>
      <c r="M358" s="76"/>
      <c r="N358" s="76"/>
      <c r="O358" s="250"/>
      <c r="P358" s="172"/>
      <c r="Q358" s="168"/>
    </row>
    <row r="359" spans="1:17" ht="15" x14ac:dyDescent="0.2">
      <c r="A359" s="194"/>
      <c r="B359" s="186"/>
      <c r="C359" s="172"/>
      <c r="D359" s="205"/>
      <c r="E359" s="205"/>
      <c r="F359" s="76"/>
      <c r="G359" s="76"/>
      <c r="H359" s="76"/>
      <c r="I359" s="76"/>
      <c r="J359" s="76"/>
      <c r="K359" s="76"/>
      <c r="L359" s="76"/>
      <c r="M359" s="76"/>
      <c r="N359" s="76"/>
      <c r="O359" s="250"/>
      <c r="P359" s="172"/>
      <c r="Q359" s="168"/>
    </row>
    <row r="360" spans="1:17" ht="15" x14ac:dyDescent="0.2">
      <c r="A360" s="195" t="s">
        <v>740</v>
      </c>
      <c r="B360" s="181" t="s">
        <v>732</v>
      </c>
      <c r="C360" s="172" t="s">
        <v>344</v>
      </c>
      <c r="D360" s="76">
        <v>4000</v>
      </c>
      <c r="E360" s="76"/>
      <c r="F360" s="76"/>
      <c r="G360" s="76"/>
      <c r="H360" s="76"/>
      <c r="I360" s="76" t="s">
        <v>27</v>
      </c>
      <c r="J360" s="76"/>
      <c r="K360" s="76"/>
      <c r="L360" s="76"/>
      <c r="M360" s="76"/>
      <c r="N360" s="76"/>
      <c r="O360" s="250"/>
      <c r="P360" s="172">
        <v>2000</v>
      </c>
      <c r="Q360" s="168"/>
    </row>
    <row r="361" spans="1:17" ht="15" x14ac:dyDescent="0.2">
      <c r="A361" s="195" t="s">
        <v>741</v>
      </c>
      <c r="B361" s="181" t="s">
        <v>734</v>
      </c>
      <c r="C361" s="172" t="s">
        <v>344</v>
      </c>
      <c r="D361" s="76">
        <v>3000</v>
      </c>
      <c r="E361" s="76"/>
      <c r="F361" s="76"/>
      <c r="G361" s="76"/>
      <c r="H361" s="76"/>
      <c r="I361" s="76">
        <v>4000</v>
      </c>
      <c r="J361" s="76"/>
      <c r="K361" s="76"/>
      <c r="L361" s="76"/>
      <c r="M361" s="76"/>
      <c r="N361" s="76"/>
      <c r="O361" s="250"/>
      <c r="P361" s="172">
        <v>30000</v>
      </c>
      <c r="Q361" s="168"/>
    </row>
    <row r="362" spans="1:17" ht="15" x14ac:dyDescent="0.2">
      <c r="A362" s="195" t="s">
        <v>749</v>
      </c>
      <c r="B362" s="75" t="s">
        <v>750</v>
      </c>
      <c r="C362" s="172" t="s">
        <v>344</v>
      </c>
      <c r="D362" s="76">
        <v>4000</v>
      </c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250"/>
      <c r="P362" s="172">
        <v>30000</v>
      </c>
      <c r="Q362" s="168"/>
    </row>
    <row r="363" spans="1:17" ht="15" x14ac:dyDescent="0.2">
      <c r="A363" s="196" t="s">
        <v>769</v>
      </c>
      <c r="B363" s="186" t="s">
        <v>770</v>
      </c>
      <c r="C363" s="172" t="s">
        <v>344</v>
      </c>
      <c r="D363" s="76">
        <v>3000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250"/>
      <c r="P363" s="172">
        <v>100000</v>
      </c>
      <c r="Q363" s="168"/>
    </row>
    <row r="364" spans="1:17" ht="15" x14ac:dyDescent="0.2">
      <c r="A364" s="196" t="s">
        <v>771</v>
      </c>
      <c r="B364" s="186" t="s">
        <v>773</v>
      </c>
      <c r="C364" s="172" t="s">
        <v>344</v>
      </c>
      <c r="D364" s="76">
        <v>3000</v>
      </c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250"/>
      <c r="P364" s="172">
        <v>100000</v>
      </c>
      <c r="Q364" s="168"/>
    </row>
    <row r="365" spans="1:17" ht="15" x14ac:dyDescent="0.2">
      <c r="A365" s="196" t="s">
        <v>776</v>
      </c>
      <c r="B365" s="186" t="s">
        <v>780</v>
      </c>
      <c r="C365" s="172" t="s">
        <v>344</v>
      </c>
      <c r="D365" s="76"/>
      <c r="E365" s="76"/>
      <c r="F365" s="76"/>
      <c r="G365" s="76"/>
      <c r="H365" s="76"/>
      <c r="I365" s="76">
        <v>3000</v>
      </c>
      <c r="J365" s="76"/>
      <c r="K365" s="76"/>
      <c r="L365" s="76"/>
      <c r="M365" s="76"/>
      <c r="N365" s="76"/>
      <c r="O365" s="250"/>
      <c r="P365" s="172">
        <v>50000</v>
      </c>
      <c r="Q365" s="168"/>
    </row>
    <row r="366" spans="1:17" ht="15" x14ac:dyDescent="0.2">
      <c r="A366" s="196" t="s">
        <v>777</v>
      </c>
      <c r="B366" s="186" t="s">
        <v>781</v>
      </c>
      <c r="C366" s="172" t="s">
        <v>344</v>
      </c>
      <c r="D366" s="76"/>
      <c r="E366" s="76"/>
      <c r="F366" s="76"/>
      <c r="G366" s="76"/>
      <c r="H366" s="76"/>
      <c r="I366" s="76">
        <v>3000</v>
      </c>
      <c r="J366" s="76"/>
      <c r="K366" s="76"/>
      <c r="L366" s="76"/>
      <c r="M366" s="76"/>
      <c r="N366" s="76"/>
      <c r="O366" s="250"/>
      <c r="P366" s="172">
        <v>50000</v>
      </c>
      <c r="Q366" s="168"/>
    </row>
    <row r="367" spans="1:17" ht="15" x14ac:dyDescent="0.2">
      <c r="A367" s="196" t="s">
        <v>788</v>
      </c>
      <c r="B367" s="186" t="s">
        <v>793</v>
      </c>
      <c r="C367" s="172" t="s">
        <v>344</v>
      </c>
      <c r="D367" s="76">
        <v>3000</v>
      </c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250"/>
      <c r="P367" s="172"/>
      <c r="Q367" s="168"/>
    </row>
    <row r="368" spans="1:17" ht="15" x14ac:dyDescent="0.2">
      <c r="A368" s="196" t="s">
        <v>789</v>
      </c>
      <c r="B368" s="186" t="s">
        <v>792</v>
      </c>
      <c r="C368" s="172" t="s">
        <v>344</v>
      </c>
      <c r="D368" s="76">
        <v>3000</v>
      </c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250"/>
      <c r="P368" s="172"/>
      <c r="Q368" s="168"/>
    </row>
    <row r="369" spans="1:17" ht="15" x14ac:dyDescent="0.2">
      <c r="A369" s="196" t="s">
        <v>794</v>
      </c>
      <c r="B369" s="186" t="s">
        <v>795</v>
      </c>
      <c r="C369" s="172" t="s">
        <v>344</v>
      </c>
      <c r="D369" s="76">
        <v>2000</v>
      </c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250"/>
      <c r="P369" s="172"/>
      <c r="Q369" s="168"/>
    </row>
    <row r="370" spans="1:17" ht="15" x14ac:dyDescent="0.2">
      <c r="A370" s="193">
        <v>8.1999999999999993</v>
      </c>
      <c r="B370" s="186" t="s">
        <v>361</v>
      </c>
      <c r="C370" s="172" t="s">
        <v>344</v>
      </c>
      <c r="D370" s="182">
        <v>0</v>
      </c>
      <c r="E370" s="182"/>
      <c r="F370" s="76"/>
      <c r="G370" s="76"/>
      <c r="H370" s="76"/>
      <c r="I370" s="182">
        <v>15000</v>
      </c>
      <c r="J370" s="76"/>
      <c r="K370" s="76"/>
      <c r="L370" s="182">
        <v>18000</v>
      </c>
      <c r="M370" s="76"/>
      <c r="N370" s="76"/>
      <c r="O370" s="250"/>
      <c r="P370" s="172"/>
      <c r="Q370" s="168"/>
    </row>
    <row r="371" spans="1:17" ht="15" x14ac:dyDescent="0.2">
      <c r="A371" s="193">
        <v>8.3000000000000007</v>
      </c>
      <c r="B371" s="186" t="s">
        <v>57</v>
      </c>
      <c r="C371" s="172" t="s">
        <v>344</v>
      </c>
      <c r="D371" s="182">
        <v>0</v>
      </c>
      <c r="E371" s="182"/>
      <c r="F371" s="76"/>
      <c r="G371" s="76"/>
      <c r="H371" s="76"/>
      <c r="I371" s="182">
        <v>10000</v>
      </c>
      <c r="J371" s="76"/>
      <c r="K371" s="76"/>
      <c r="L371" s="182">
        <v>12000</v>
      </c>
      <c r="M371" s="76"/>
      <c r="N371" s="76"/>
      <c r="O371" s="250"/>
      <c r="P371" s="172"/>
      <c r="Q371" s="168"/>
    </row>
    <row r="372" spans="1:17" ht="15" x14ac:dyDescent="0.2">
      <c r="A372" s="193">
        <v>10.9</v>
      </c>
      <c r="B372" s="201" t="s">
        <v>57</v>
      </c>
      <c r="C372" s="172" t="s">
        <v>344</v>
      </c>
      <c r="D372" s="76">
        <v>120000</v>
      </c>
      <c r="E372" s="76"/>
      <c r="F372" s="75"/>
      <c r="G372" s="76"/>
      <c r="H372" s="76"/>
      <c r="I372" s="76">
        <v>120000</v>
      </c>
      <c r="J372" s="76"/>
      <c r="K372" s="76"/>
      <c r="L372" s="183">
        <v>120000</v>
      </c>
      <c r="M372" s="76"/>
      <c r="N372" s="76"/>
      <c r="O372" s="250"/>
      <c r="P372" s="172">
        <v>10000</v>
      </c>
      <c r="Q372" s="168"/>
    </row>
    <row r="373" spans="1:17" ht="15" x14ac:dyDescent="0.2">
      <c r="A373" s="180">
        <v>12.4</v>
      </c>
      <c r="B373" s="186" t="s">
        <v>58</v>
      </c>
      <c r="C373" s="172" t="s">
        <v>344</v>
      </c>
      <c r="D373" s="76">
        <v>150000</v>
      </c>
      <c r="E373" s="76"/>
      <c r="F373" s="76"/>
      <c r="G373" s="76"/>
      <c r="H373" s="76"/>
      <c r="I373" s="76">
        <v>157500</v>
      </c>
      <c r="J373" s="76"/>
      <c r="K373" s="76"/>
      <c r="L373" s="76">
        <v>165380</v>
      </c>
      <c r="M373" s="76"/>
      <c r="N373" s="76"/>
      <c r="O373" s="250"/>
      <c r="P373" s="172">
        <v>10000</v>
      </c>
      <c r="Q373" s="168"/>
    </row>
    <row r="374" spans="1:17" ht="15" x14ac:dyDescent="0.2">
      <c r="A374" s="180">
        <v>12.6</v>
      </c>
      <c r="B374" s="186" t="s">
        <v>945</v>
      </c>
      <c r="C374" s="172" t="s">
        <v>344</v>
      </c>
      <c r="D374" s="76">
        <v>20000</v>
      </c>
      <c r="E374" s="76"/>
      <c r="F374" s="76"/>
      <c r="G374" s="76"/>
      <c r="H374" s="76"/>
      <c r="I374" s="76">
        <v>21000</v>
      </c>
      <c r="J374" s="76"/>
      <c r="K374" s="76"/>
      <c r="L374" s="76">
        <v>16900</v>
      </c>
      <c r="M374" s="76"/>
      <c r="N374" s="76"/>
      <c r="O374" s="250"/>
      <c r="P374" s="172">
        <v>1000</v>
      </c>
      <c r="Q374" s="168"/>
    </row>
    <row r="375" spans="1:17" ht="15" x14ac:dyDescent="0.2">
      <c r="A375" s="206">
        <v>12.1</v>
      </c>
      <c r="B375" s="186" t="s">
        <v>949</v>
      </c>
      <c r="C375" s="172" t="s">
        <v>344</v>
      </c>
      <c r="D375" s="76">
        <v>10000</v>
      </c>
      <c r="E375" s="76"/>
      <c r="F375" s="76"/>
      <c r="G375" s="76"/>
      <c r="H375" s="76"/>
      <c r="I375" s="76">
        <v>10500</v>
      </c>
      <c r="J375" s="76"/>
      <c r="K375" s="76"/>
      <c r="L375" s="76">
        <v>11030</v>
      </c>
      <c r="M375" s="76"/>
      <c r="N375" s="76"/>
      <c r="O375" s="250"/>
      <c r="P375" s="172">
        <v>1000</v>
      </c>
      <c r="Q375" s="168"/>
    </row>
    <row r="376" spans="1:17" ht="15" x14ac:dyDescent="0.2">
      <c r="A376" s="193">
        <v>15.1</v>
      </c>
      <c r="B376" s="181" t="s">
        <v>8</v>
      </c>
      <c r="C376" s="172" t="s">
        <v>344</v>
      </c>
      <c r="D376" s="76">
        <v>31460</v>
      </c>
      <c r="E376" s="76"/>
      <c r="F376" s="76"/>
      <c r="G376" s="76"/>
      <c r="H376" s="76"/>
      <c r="I376" s="76">
        <v>33340</v>
      </c>
      <c r="J376" s="76"/>
      <c r="K376" s="76"/>
      <c r="L376" s="76">
        <v>35000</v>
      </c>
      <c r="M376" s="76"/>
      <c r="N376" s="76"/>
      <c r="O376" s="250"/>
      <c r="P376" s="172"/>
      <c r="Q376" s="168"/>
    </row>
    <row r="377" spans="1:17" ht="15" x14ac:dyDescent="0.2">
      <c r="A377" s="211">
        <v>16.100000000000001</v>
      </c>
      <c r="B377" s="181" t="s">
        <v>57</v>
      </c>
      <c r="C377" s="172" t="s">
        <v>344</v>
      </c>
      <c r="D377" s="76" t="s">
        <v>27</v>
      </c>
      <c r="E377" s="76"/>
      <c r="F377" s="76"/>
      <c r="G377" s="76"/>
      <c r="H377" s="76"/>
      <c r="I377" s="76" t="s">
        <v>27</v>
      </c>
      <c r="J377" s="76"/>
      <c r="K377" s="76"/>
      <c r="L377" s="76"/>
      <c r="M377" s="76"/>
      <c r="N377" s="76"/>
      <c r="O377" s="250"/>
      <c r="P377" s="172"/>
      <c r="Q377" s="168"/>
    </row>
    <row r="378" spans="1:17" ht="15" x14ac:dyDescent="0.2">
      <c r="A378" s="202" t="s">
        <v>1302</v>
      </c>
      <c r="B378" s="186" t="s">
        <v>843</v>
      </c>
      <c r="C378" s="172" t="s">
        <v>344</v>
      </c>
      <c r="D378" s="76">
        <v>5000</v>
      </c>
      <c r="E378" s="76"/>
      <c r="F378" s="76"/>
      <c r="G378" s="76"/>
      <c r="H378" s="76"/>
      <c r="I378" s="182"/>
      <c r="J378" s="168"/>
      <c r="K378" s="182"/>
      <c r="L378" s="76"/>
      <c r="M378" s="76"/>
      <c r="N378" s="76"/>
      <c r="O378" s="250"/>
      <c r="P378" s="172"/>
      <c r="Q378" s="168"/>
    </row>
    <row r="379" spans="1:17" ht="15" x14ac:dyDescent="0.2">
      <c r="A379" s="193" t="s">
        <v>1303</v>
      </c>
      <c r="B379" s="186" t="s">
        <v>844</v>
      </c>
      <c r="C379" s="172" t="s">
        <v>344</v>
      </c>
      <c r="D379" s="76">
        <v>12000</v>
      </c>
      <c r="E379" s="76"/>
      <c r="F379" s="168"/>
      <c r="G379" s="182"/>
      <c r="H379" s="182"/>
      <c r="I379" s="182"/>
      <c r="J379" s="168"/>
      <c r="K379" s="182"/>
      <c r="L379" s="76"/>
      <c r="M379" s="76"/>
      <c r="N379" s="76"/>
      <c r="O379" s="250"/>
      <c r="P379" s="172">
        <v>5000</v>
      </c>
      <c r="Q379" s="168"/>
    </row>
    <row r="380" spans="1:17" ht="15" x14ac:dyDescent="0.2">
      <c r="A380" s="202" t="s">
        <v>1304</v>
      </c>
      <c r="B380" s="186" t="s">
        <v>845</v>
      </c>
      <c r="C380" s="172" t="s">
        <v>344</v>
      </c>
      <c r="D380" s="76">
        <v>3800</v>
      </c>
      <c r="E380" s="76"/>
      <c r="F380" s="76"/>
      <c r="G380" s="76"/>
      <c r="H380" s="76"/>
      <c r="I380" s="182"/>
      <c r="J380" s="168"/>
      <c r="K380" s="182"/>
      <c r="L380" s="76"/>
      <c r="M380" s="76"/>
      <c r="N380" s="76"/>
      <c r="O380" s="250"/>
      <c r="P380" s="172"/>
      <c r="Q380" s="168"/>
    </row>
    <row r="381" spans="1:17" ht="15" x14ac:dyDescent="0.2">
      <c r="A381" s="193" t="s">
        <v>1309</v>
      </c>
      <c r="B381" s="186" t="s">
        <v>850</v>
      </c>
      <c r="C381" s="172" t="s">
        <v>344</v>
      </c>
      <c r="D381" s="76">
        <v>3600</v>
      </c>
      <c r="E381" s="76"/>
      <c r="F381" s="76"/>
      <c r="G381" s="76"/>
      <c r="H381" s="76"/>
      <c r="I381" s="182"/>
      <c r="J381" s="168"/>
      <c r="K381" s="182"/>
      <c r="L381" s="76"/>
      <c r="M381" s="76"/>
      <c r="N381" s="76"/>
      <c r="O381" s="250"/>
      <c r="P381" s="172"/>
      <c r="Q381" s="168"/>
    </row>
    <row r="382" spans="1:17" ht="15" x14ac:dyDescent="0.2">
      <c r="A382" s="202" t="s">
        <v>1310</v>
      </c>
      <c r="B382" s="186" t="s">
        <v>851</v>
      </c>
      <c r="C382" s="172" t="s">
        <v>344</v>
      </c>
      <c r="D382" s="76">
        <v>8000</v>
      </c>
      <c r="E382" s="76"/>
      <c r="F382" s="76"/>
      <c r="G382" s="76"/>
      <c r="H382" s="76"/>
      <c r="I382" s="182"/>
      <c r="J382" s="168"/>
      <c r="K382" s="182"/>
      <c r="L382" s="76"/>
      <c r="M382" s="76"/>
      <c r="N382" s="76"/>
      <c r="O382" s="250"/>
      <c r="P382" s="172">
        <v>2000</v>
      </c>
      <c r="Q382" s="168"/>
    </row>
    <row r="383" spans="1:17" ht="15" x14ac:dyDescent="0.2">
      <c r="A383" s="193" t="s">
        <v>1313</v>
      </c>
      <c r="B383" s="186" t="s">
        <v>854</v>
      </c>
      <c r="C383" s="172" t="s">
        <v>344</v>
      </c>
      <c r="D383" s="76">
        <v>85000</v>
      </c>
      <c r="E383" s="76"/>
      <c r="F383" s="76"/>
      <c r="G383" s="205"/>
      <c r="H383" s="76"/>
      <c r="I383" s="182"/>
      <c r="J383" s="168"/>
      <c r="K383" s="182"/>
      <c r="L383" s="76"/>
      <c r="M383" s="76"/>
      <c r="N383" s="76"/>
      <c r="O383" s="250"/>
      <c r="P383" s="172"/>
      <c r="Q383" s="168"/>
    </row>
    <row r="384" spans="1:17" ht="15" x14ac:dyDescent="0.2">
      <c r="A384" s="193" t="s">
        <v>1154</v>
      </c>
      <c r="B384" s="186" t="s">
        <v>58</v>
      </c>
      <c r="C384" s="172" t="s">
        <v>344</v>
      </c>
      <c r="D384" s="76">
        <v>45000</v>
      </c>
      <c r="E384" s="76"/>
      <c r="F384" s="168"/>
      <c r="G384" s="182"/>
      <c r="H384" s="182"/>
      <c r="I384" s="76">
        <v>75000</v>
      </c>
      <c r="J384" s="76"/>
      <c r="K384" s="76"/>
      <c r="L384" s="76">
        <v>75000</v>
      </c>
      <c r="M384" s="76"/>
      <c r="N384" s="76"/>
      <c r="O384" s="250"/>
      <c r="P384" s="172">
        <v>5000</v>
      </c>
      <c r="Q384" s="168"/>
    </row>
    <row r="385" spans="1:17" ht="15" x14ac:dyDescent="0.2">
      <c r="A385" s="193" t="s">
        <v>1155</v>
      </c>
      <c r="B385" s="186" t="s">
        <v>696</v>
      </c>
      <c r="C385" s="172" t="s">
        <v>344</v>
      </c>
      <c r="D385" s="76">
        <v>60000</v>
      </c>
      <c r="E385" s="76"/>
      <c r="F385" s="168"/>
      <c r="G385" s="182"/>
      <c r="H385" s="182"/>
      <c r="I385" s="76">
        <v>60000</v>
      </c>
      <c r="J385" s="76"/>
      <c r="K385" s="76"/>
      <c r="L385" s="76">
        <v>60000</v>
      </c>
      <c r="M385" s="76"/>
      <c r="N385" s="76"/>
      <c r="O385" s="250"/>
      <c r="P385" s="172"/>
      <c r="Q385" s="168"/>
    </row>
    <row r="386" spans="1:17" ht="15" x14ac:dyDescent="0.2">
      <c r="A386" s="193" t="s">
        <v>1156</v>
      </c>
      <c r="B386" s="186" t="s">
        <v>697</v>
      </c>
      <c r="C386" s="172" t="s">
        <v>344</v>
      </c>
      <c r="D386" s="76">
        <v>60000</v>
      </c>
      <c r="E386" s="76"/>
      <c r="F386" s="168"/>
      <c r="G386" s="182"/>
      <c r="H386" s="182"/>
      <c r="I386" s="76">
        <v>60000</v>
      </c>
      <c r="J386" s="76"/>
      <c r="K386" s="76"/>
      <c r="L386" s="76">
        <v>60000</v>
      </c>
      <c r="M386" s="76"/>
      <c r="N386" s="76"/>
      <c r="O386" s="250"/>
      <c r="P386" s="172"/>
      <c r="Q386" s="168"/>
    </row>
    <row r="387" spans="1:17" ht="15" x14ac:dyDescent="0.2">
      <c r="A387" s="202" t="s">
        <v>1157</v>
      </c>
      <c r="B387" s="186" t="s">
        <v>709</v>
      </c>
      <c r="C387" s="172" t="s">
        <v>344</v>
      </c>
      <c r="D387" s="76">
        <v>3000</v>
      </c>
      <c r="E387" s="76"/>
      <c r="F387" s="168"/>
      <c r="G387" s="182"/>
      <c r="H387" s="182"/>
      <c r="I387" s="76">
        <v>3000</v>
      </c>
      <c r="J387" s="76"/>
      <c r="K387" s="76"/>
      <c r="L387" s="76">
        <v>3000</v>
      </c>
      <c r="M387" s="76"/>
      <c r="N387" s="76"/>
      <c r="O387" s="250"/>
      <c r="P387" s="172"/>
      <c r="Q387" s="168"/>
    </row>
    <row r="388" spans="1:17" ht="15" x14ac:dyDescent="0.2">
      <c r="A388" s="202" t="s">
        <v>1158</v>
      </c>
      <c r="B388" s="186" t="s">
        <v>710</v>
      </c>
      <c r="C388" s="172" t="s">
        <v>344</v>
      </c>
      <c r="D388" s="76">
        <v>3000</v>
      </c>
      <c r="E388" s="76"/>
      <c r="F388" s="168"/>
      <c r="G388" s="182"/>
      <c r="H388" s="182"/>
      <c r="I388" s="76">
        <v>3000</v>
      </c>
      <c r="J388" s="76"/>
      <c r="K388" s="76"/>
      <c r="L388" s="76">
        <v>3000</v>
      </c>
      <c r="M388" s="76"/>
      <c r="N388" s="76"/>
      <c r="O388" s="250"/>
      <c r="P388" s="172"/>
      <c r="Q388" s="168"/>
    </row>
    <row r="389" spans="1:17" ht="15" x14ac:dyDescent="0.2">
      <c r="A389" s="202" t="s">
        <v>1159</v>
      </c>
      <c r="B389" s="186" t="s">
        <v>711</v>
      </c>
      <c r="C389" s="172" t="s">
        <v>344</v>
      </c>
      <c r="D389" s="76">
        <v>3000</v>
      </c>
      <c r="E389" s="76"/>
      <c r="F389" s="168"/>
      <c r="G389" s="182"/>
      <c r="H389" s="182"/>
      <c r="I389" s="76">
        <v>3000</v>
      </c>
      <c r="J389" s="76"/>
      <c r="K389" s="76"/>
      <c r="L389" s="76">
        <v>3000</v>
      </c>
      <c r="M389" s="76"/>
      <c r="N389" s="76"/>
      <c r="O389" s="250"/>
      <c r="P389" s="172"/>
      <c r="Q389" s="168"/>
    </row>
    <row r="390" spans="1:17" ht="15" x14ac:dyDescent="0.2">
      <c r="A390" s="202" t="s">
        <v>1160</v>
      </c>
      <c r="B390" s="186" t="s">
        <v>712</v>
      </c>
      <c r="C390" s="172" t="s">
        <v>344</v>
      </c>
      <c r="D390" s="76">
        <v>1000</v>
      </c>
      <c r="E390" s="76"/>
      <c r="F390" s="168"/>
      <c r="G390" s="182"/>
      <c r="H390" s="182"/>
      <c r="I390" s="76">
        <v>1000</v>
      </c>
      <c r="J390" s="76"/>
      <c r="K390" s="76"/>
      <c r="L390" s="76">
        <v>1000</v>
      </c>
      <c r="M390" s="76"/>
      <c r="N390" s="76"/>
      <c r="O390" s="250"/>
      <c r="P390" s="172">
        <v>10000</v>
      </c>
      <c r="Q390" s="168"/>
    </row>
    <row r="391" spans="1:17" ht="15" x14ac:dyDescent="0.2">
      <c r="A391" s="202" t="s">
        <v>1161</v>
      </c>
      <c r="B391" s="186" t="s">
        <v>713</v>
      </c>
      <c r="C391" s="172" t="s">
        <v>344</v>
      </c>
      <c r="D391" s="76">
        <v>1000</v>
      </c>
      <c r="E391" s="76"/>
      <c r="F391" s="168"/>
      <c r="G391" s="182"/>
      <c r="H391" s="182"/>
      <c r="I391" s="76">
        <v>1000</v>
      </c>
      <c r="J391" s="76"/>
      <c r="K391" s="76"/>
      <c r="L391" s="76">
        <v>1000</v>
      </c>
      <c r="M391" s="76"/>
      <c r="N391" s="76"/>
      <c r="O391" s="250"/>
      <c r="P391" s="172">
        <v>10000</v>
      </c>
      <c r="Q391" s="168"/>
    </row>
    <row r="392" spans="1:17" ht="15" x14ac:dyDescent="0.2">
      <c r="A392" s="202" t="s">
        <v>1162</v>
      </c>
      <c r="B392" s="186" t="s">
        <v>714</v>
      </c>
      <c r="C392" s="172" t="s">
        <v>344</v>
      </c>
      <c r="D392" s="76">
        <v>1000</v>
      </c>
      <c r="E392" s="76"/>
      <c r="F392" s="168"/>
      <c r="G392" s="182"/>
      <c r="H392" s="182"/>
      <c r="I392" s="76">
        <v>1000</v>
      </c>
      <c r="J392" s="76"/>
      <c r="K392" s="76"/>
      <c r="L392" s="76">
        <v>1000</v>
      </c>
      <c r="M392" s="76"/>
      <c r="N392" s="76"/>
      <c r="O392" s="250"/>
      <c r="P392" s="172">
        <v>2000</v>
      </c>
      <c r="Q392" s="168"/>
    </row>
    <row r="393" spans="1:17" ht="15" x14ac:dyDescent="0.2">
      <c r="A393" s="202" t="s">
        <v>1164</v>
      </c>
      <c r="B393" s="186" t="s">
        <v>620</v>
      </c>
      <c r="C393" s="172" t="s">
        <v>344</v>
      </c>
      <c r="D393" s="76">
        <v>10000</v>
      </c>
      <c r="E393" s="76"/>
      <c r="F393" s="168"/>
      <c r="G393" s="182"/>
      <c r="H393" s="182"/>
      <c r="I393" s="76">
        <v>100000</v>
      </c>
      <c r="J393" s="76"/>
      <c r="K393" s="76"/>
      <c r="L393" s="76">
        <v>100000</v>
      </c>
      <c r="M393" s="76"/>
      <c r="N393" s="76"/>
      <c r="O393" s="250"/>
      <c r="P393" s="172">
        <v>2000</v>
      </c>
      <c r="Q393" s="168"/>
    </row>
    <row r="394" spans="1:17" ht="15" x14ac:dyDescent="0.2">
      <c r="A394" s="202" t="s">
        <v>1165</v>
      </c>
      <c r="B394" s="186" t="s">
        <v>715</v>
      </c>
      <c r="C394" s="172" t="s">
        <v>344</v>
      </c>
      <c r="D394" s="76">
        <v>100000</v>
      </c>
      <c r="E394" s="76"/>
      <c r="F394" s="168"/>
      <c r="G394" s="182"/>
      <c r="H394" s="182"/>
      <c r="I394" s="76">
        <v>100000</v>
      </c>
      <c r="J394" s="76"/>
      <c r="K394" s="76"/>
      <c r="L394" s="76">
        <v>100000</v>
      </c>
      <c r="M394" s="76"/>
      <c r="N394" s="76"/>
      <c r="O394" s="250"/>
      <c r="P394" s="172">
        <v>3000</v>
      </c>
      <c r="Q394" s="168"/>
    </row>
    <row r="395" spans="1:17" ht="15" x14ac:dyDescent="0.2">
      <c r="A395" s="202" t="s">
        <v>1166</v>
      </c>
      <c r="B395" s="186" t="s">
        <v>716</v>
      </c>
      <c r="C395" s="172" t="s">
        <v>344</v>
      </c>
      <c r="D395" s="76">
        <v>10000</v>
      </c>
      <c r="E395" s="76"/>
      <c r="F395" s="168"/>
      <c r="G395" s="182"/>
      <c r="H395" s="182"/>
      <c r="I395" s="76">
        <v>100000</v>
      </c>
      <c r="J395" s="76"/>
      <c r="K395" s="76"/>
      <c r="L395" s="76">
        <v>100000</v>
      </c>
      <c r="M395" s="76"/>
      <c r="N395" s="76"/>
      <c r="O395" s="250"/>
      <c r="P395" s="172">
        <v>3000</v>
      </c>
      <c r="Q395" s="168"/>
    </row>
    <row r="396" spans="1:17" ht="15" x14ac:dyDescent="0.2">
      <c r="A396" s="202" t="s">
        <v>1167</v>
      </c>
      <c r="B396" s="186" t="s">
        <v>717</v>
      </c>
      <c r="C396" s="172" t="s">
        <v>344</v>
      </c>
      <c r="D396" s="76">
        <v>150000</v>
      </c>
      <c r="E396" s="76"/>
      <c r="F396" s="168"/>
      <c r="G396" s="182"/>
      <c r="H396" s="182"/>
      <c r="I396" s="76">
        <v>150000</v>
      </c>
      <c r="J396" s="76"/>
      <c r="K396" s="76"/>
      <c r="L396" s="76">
        <v>150000</v>
      </c>
      <c r="M396" s="76"/>
      <c r="N396" s="76"/>
      <c r="O396" s="250"/>
      <c r="P396" s="172"/>
      <c r="Q396" s="168"/>
    </row>
    <row r="397" spans="1:17" ht="15" x14ac:dyDescent="0.2">
      <c r="A397" s="202" t="s">
        <v>1168</v>
      </c>
      <c r="B397" s="186" t="s">
        <v>894</v>
      </c>
      <c r="C397" s="172" t="s">
        <v>344</v>
      </c>
      <c r="D397" s="76">
        <v>5000</v>
      </c>
      <c r="E397" s="76"/>
      <c r="F397" s="168"/>
      <c r="G397" s="182"/>
      <c r="H397" s="182"/>
      <c r="I397" s="76">
        <v>5000</v>
      </c>
      <c r="J397" s="76"/>
      <c r="K397" s="76"/>
      <c r="L397" s="76">
        <v>5000</v>
      </c>
      <c r="M397" s="76"/>
      <c r="N397" s="76"/>
      <c r="O397" s="250"/>
      <c r="P397" s="172"/>
      <c r="Q397" s="168"/>
    </row>
    <row r="398" spans="1:17" ht="15" x14ac:dyDescent="0.2">
      <c r="A398" s="202" t="s">
        <v>1169</v>
      </c>
      <c r="B398" s="186" t="s">
        <v>895</v>
      </c>
      <c r="C398" s="172" t="s">
        <v>344</v>
      </c>
      <c r="D398" s="76">
        <v>5000</v>
      </c>
      <c r="E398" s="76"/>
      <c r="F398" s="168"/>
      <c r="G398" s="182"/>
      <c r="H398" s="182"/>
      <c r="I398" s="76">
        <v>5000</v>
      </c>
      <c r="J398" s="76"/>
      <c r="K398" s="76"/>
      <c r="L398" s="76">
        <v>5000</v>
      </c>
      <c r="M398" s="76"/>
      <c r="N398" s="76"/>
      <c r="O398" s="250"/>
      <c r="P398" s="172"/>
      <c r="Q398" s="168"/>
    </row>
    <row r="399" spans="1:17" ht="15" x14ac:dyDescent="0.2">
      <c r="A399" s="202" t="s">
        <v>1170</v>
      </c>
      <c r="B399" s="186" t="s">
        <v>705</v>
      </c>
      <c r="C399" s="172" t="s">
        <v>344</v>
      </c>
      <c r="D399" s="76">
        <v>5000</v>
      </c>
      <c r="E399" s="76"/>
      <c r="F399" s="168"/>
      <c r="G399" s="182"/>
      <c r="H399" s="182"/>
      <c r="I399" s="76">
        <v>5000</v>
      </c>
      <c r="J399" s="76"/>
      <c r="K399" s="76"/>
      <c r="L399" s="76">
        <v>5000</v>
      </c>
      <c r="M399" s="76"/>
      <c r="N399" s="76"/>
      <c r="O399" s="250"/>
      <c r="P399" s="172"/>
      <c r="Q399" s="168"/>
    </row>
    <row r="400" spans="1:17" ht="15" x14ac:dyDescent="0.2">
      <c r="A400" s="202" t="s">
        <v>1171</v>
      </c>
      <c r="B400" s="186" t="s">
        <v>718</v>
      </c>
      <c r="C400" s="172" t="s">
        <v>344</v>
      </c>
      <c r="D400" s="76">
        <v>5000</v>
      </c>
      <c r="E400" s="76"/>
      <c r="F400" s="168"/>
      <c r="G400" s="182"/>
      <c r="H400" s="182"/>
      <c r="I400" s="76">
        <v>5000</v>
      </c>
      <c r="J400" s="76"/>
      <c r="K400" s="76"/>
      <c r="L400" s="76">
        <v>5000</v>
      </c>
      <c r="M400" s="76"/>
      <c r="N400" s="76"/>
      <c r="O400" s="250"/>
      <c r="P400" s="172">
        <v>1500</v>
      </c>
      <c r="Q400" s="168"/>
    </row>
    <row r="401" spans="1:17" ht="15" x14ac:dyDescent="0.2">
      <c r="A401" s="202" t="s">
        <v>1172</v>
      </c>
      <c r="B401" s="186" t="s">
        <v>706</v>
      </c>
      <c r="C401" s="172" t="s">
        <v>344</v>
      </c>
      <c r="D401" s="76">
        <v>1000</v>
      </c>
      <c r="E401" s="76"/>
      <c r="F401" s="168"/>
      <c r="G401" s="182"/>
      <c r="H401" s="182"/>
      <c r="I401" s="76">
        <v>1000</v>
      </c>
      <c r="J401" s="76"/>
      <c r="K401" s="76"/>
      <c r="L401" s="76">
        <v>1000</v>
      </c>
      <c r="M401" s="76"/>
      <c r="N401" s="76"/>
      <c r="O401" s="250"/>
      <c r="P401" s="172">
        <v>1300</v>
      </c>
      <c r="Q401" s="168"/>
    </row>
    <row r="402" spans="1:17" ht="15" x14ac:dyDescent="0.2">
      <c r="A402" s="202" t="s">
        <v>1173</v>
      </c>
      <c r="B402" s="186" t="s">
        <v>707</v>
      </c>
      <c r="C402" s="172" t="s">
        <v>344</v>
      </c>
      <c r="D402" s="76">
        <v>1000</v>
      </c>
      <c r="E402" s="76"/>
      <c r="F402" s="168"/>
      <c r="G402" s="182"/>
      <c r="H402" s="182"/>
      <c r="I402" s="76">
        <v>1000</v>
      </c>
      <c r="J402" s="76"/>
      <c r="K402" s="76"/>
      <c r="L402" s="76">
        <v>1000</v>
      </c>
      <c r="M402" s="76"/>
      <c r="N402" s="76"/>
      <c r="O402" s="250"/>
      <c r="P402" s="172"/>
      <c r="Q402" s="168"/>
    </row>
    <row r="403" spans="1:17" ht="15" x14ac:dyDescent="0.2">
      <c r="A403" s="193">
        <v>20.100000000000001</v>
      </c>
      <c r="B403" s="181" t="s">
        <v>58</v>
      </c>
      <c r="C403" s="172" t="s">
        <v>344</v>
      </c>
      <c r="D403" s="76">
        <v>5000</v>
      </c>
      <c r="E403" s="76"/>
      <c r="F403" s="76"/>
      <c r="G403" s="76"/>
      <c r="H403" s="76"/>
      <c r="I403" s="76">
        <v>5000</v>
      </c>
      <c r="J403" s="76"/>
      <c r="K403" s="76"/>
      <c r="L403" s="76">
        <v>5000</v>
      </c>
      <c r="M403" s="76"/>
      <c r="N403" s="75"/>
      <c r="O403" s="250"/>
      <c r="P403" s="172"/>
      <c r="Q403" s="168"/>
    </row>
    <row r="404" spans="1:17" ht="15" x14ac:dyDescent="0.2">
      <c r="A404" s="193" t="s">
        <v>1299</v>
      </c>
      <c r="B404" s="204" t="s">
        <v>58</v>
      </c>
      <c r="C404" s="172" t="s">
        <v>344</v>
      </c>
      <c r="D404" s="76">
        <v>69000</v>
      </c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250"/>
      <c r="P404" s="172"/>
      <c r="Q404" s="168"/>
    </row>
    <row r="405" spans="1:17" ht="15" x14ac:dyDescent="0.2">
      <c r="A405" s="193">
        <v>21.6</v>
      </c>
      <c r="B405" s="75" t="s">
        <v>234</v>
      </c>
      <c r="C405" s="172" t="s">
        <v>96</v>
      </c>
      <c r="D405" s="76">
        <v>50000</v>
      </c>
      <c r="E405" s="76"/>
      <c r="F405" s="76"/>
      <c r="G405" s="76"/>
      <c r="H405" s="76"/>
      <c r="I405" s="182">
        <v>6000</v>
      </c>
      <c r="J405" s="76"/>
      <c r="K405" s="76"/>
      <c r="L405" s="182">
        <v>7000</v>
      </c>
      <c r="M405" s="76"/>
      <c r="N405" s="76"/>
      <c r="O405" s="250"/>
      <c r="P405" s="172"/>
      <c r="Q405" s="168"/>
    </row>
    <row r="406" spans="1:17" ht="15" x14ac:dyDescent="0.2">
      <c r="A406" s="193">
        <v>21.17</v>
      </c>
      <c r="B406" s="168" t="s">
        <v>567</v>
      </c>
      <c r="C406" s="172" t="s">
        <v>96</v>
      </c>
      <c r="D406" s="76">
        <v>10000</v>
      </c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250"/>
      <c r="P406" s="172"/>
      <c r="Q406" s="168"/>
    </row>
    <row r="407" spans="1:17" ht="15" x14ac:dyDescent="0.2">
      <c r="A407" s="212">
        <v>39.6</v>
      </c>
      <c r="B407" s="186" t="s">
        <v>629</v>
      </c>
      <c r="C407" s="172" t="s">
        <v>96</v>
      </c>
      <c r="D407" s="182">
        <v>6240</v>
      </c>
      <c r="E407" s="182"/>
      <c r="F407" s="76"/>
      <c r="G407" s="76"/>
      <c r="H407" s="76"/>
      <c r="I407" s="76"/>
      <c r="J407" s="76"/>
      <c r="K407" s="76"/>
      <c r="L407" s="76"/>
      <c r="M407" s="76"/>
      <c r="N407" s="76"/>
      <c r="O407" s="250"/>
      <c r="P407" s="172">
        <v>50000</v>
      </c>
      <c r="Q407" s="168"/>
    </row>
    <row r="408" spans="1:17" ht="15" x14ac:dyDescent="0.2">
      <c r="A408" s="193">
        <v>40.1</v>
      </c>
      <c r="B408" s="75" t="s">
        <v>631</v>
      </c>
      <c r="C408" s="172" t="s">
        <v>96</v>
      </c>
      <c r="D408" s="76">
        <v>4230</v>
      </c>
      <c r="E408" s="76"/>
      <c r="F408" s="75"/>
      <c r="G408" s="76"/>
      <c r="H408" s="76"/>
      <c r="I408" s="75"/>
      <c r="J408" s="75"/>
      <c r="K408" s="75"/>
      <c r="L408" s="75"/>
      <c r="M408" s="75"/>
      <c r="N408" s="75"/>
      <c r="O408" s="250"/>
      <c r="P408" s="172">
        <v>100000</v>
      </c>
      <c r="Q408" s="168"/>
    </row>
    <row r="409" spans="1:17" ht="15" x14ac:dyDescent="0.2">
      <c r="A409" s="180">
        <v>48.7</v>
      </c>
      <c r="B409" s="186" t="s">
        <v>57</v>
      </c>
      <c r="C409" s="172" t="s">
        <v>96</v>
      </c>
      <c r="D409" s="182">
        <v>10000</v>
      </c>
      <c r="E409" s="182"/>
      <c r="F409" s="76"/>
      <c r="G409" s="76"/>
      <c r="H409" s="76"/>
      <c r="I409" s="76"/>
      <c r="J409" s="76"/>
      <c r="K409" s="76"/>
      <c r="L409" s="76"/>
      <c r="M409" s="76"/>
      <c r="N409" s="76"/>
      <c r="O409" s="250"/>
      <c r="P409" s="172">
        <v>100000</v>
      </c>
      <c r="Q409" s="168"/>
    </row>
    <row r="410" spans="1:17" ht="15" x14ac:dyDescent="0.2">
      <c r="A410" s="180">
        <v>48.8</v>
      </c>
      <c r="B410" s="186" t="s">
        <v>97</v>
      </c>
      <c r="C410" s="172" t="s">
        <v>96</v>
      </c>
      <c r="D410" s="182">
        <v>2000</v>
      </c>
      <c r="E410" s="182"/>
      <c r="F410" s="76"/>
      <c r="G410" s="76"/>
      <c r="H410" s="76"/>
      <c r="I410" s="76"/>
      <c r="J410" s="76"/>
      <c r="K410" s="76"/>
      <c r="L410" s="76"/>
      <c r="M410" s="76"/>
      <c r="N410" s="76"/>
      <c r="O410" s="250"/>
      <c r="P410" s="172">
        <v>100000</v>
      </c>
      <c r="Q410" s="168"/>
    </row>
    <row r="411" spans="1:17" ht="15" x14ac:dyDescent="0.2">
      <c r="A411" s="180">
        <v>48.9</v>
      </c>
      <c r="B411" s="186" t="s">
        <v>98</v>
      </c>
      <c r="C411" s="172" t="s">
        <v>96</v>
      </c>
      <c r="D411" s="182">
        <v>5000</v>
      </c>
      <c r="E411" s="182"/>
      <c r="F411" s="76"/>
      <c r="G411" s="76"/>
      <c r="H411" s="76"/>
      <c r="I411" s="76"/>
      <c r="J411" s="76"/>
      <c r="K411" s="76"/>
      <c r="L411" s="76"/>
      <c r="M411" s="76"/>
      <c r="N411" s="76"/>
      <c r="O411" s="250"/>
      <c r="P411" s="172">
        <v>50000</v>
      </c>
      <c r="Q411" s="168"/>
    </row>
    <row r="412" spans="1:17" ht="15" x14ac:dyDescent="0.2">
      <c r="A412" s="206">
        <v>49.31</v>
      </c>
      <c r="B412" s="181" t="s">
        <v>132</v>
      </c>
      <c r="C412" s="172" t="s">
        <v>96</v>
      </c>
      <c r="D412" s="205">
        <v>2700</v>
      </c>
      <c r="E412" s="205"/>
      <c r="F412" s="76"/>
      <c r="G412" s="76"/>
      <c r="H412" s="76"/>
      <c r="I412" s="183" t="s">
        <v>27</v>
      </c>
      <c r="J412" s="76" t="s">
        <v>27</v>
      </c>
      <c r="K412" s="76" t="s">
        <v>27</v>
      </c>
      <c r="L412" s="76" t="s">
        <v>27</v>
      </c>
      <c r="M412" s="76" t="s">
        <v>27</v>
      </c>
      <c r="N412" s="76" t="s">
        <v>27</v>
      </c>
      <c r="O412" s="250"/>
      <c r="P412" s="172">
        <v>20000</v>
      </c>
      <c r="Q412" s="168"/>
    </row>
    <row r="413" spans="1:17" ht="15" x14ac:dyDescent="0.2">
      <c r="A413" s="206">
        <v>49.32</v>
      </c>
      <c r="B413" s="181" t="s">
        <v>1271</v>
      </c>
      <c r="C413" s="172" t="s">
        <v>96</v>
      </c>
      <c r="D413" s="183">
        <v>5000</v>
      </c>
      <c r="E413" s="183"/>
      <c r="F413" s="76"/>
      <c r="G413" s="76"/>
      <c r="H413" s="76"/>
      <c r="I413" s="76"/>
      <c r="J413" s="76" t="s">
        <v>27</v>
      </c>
      <c r="K413" s="76"/>
      <c r="L413" s="76"/>
      <c r="M413" s="76"/>
      <c r="N413" s="76"/>
      <c r="O413" s="250"/>
      <c r="P413" s="172">
        <v>5000</v>
      </c>
      <c r="Q413" s="168"/>
    </row>
    <row r="414" spans="1:17" ht="15" x14ac:dyDescent="0.2">
      <c r="A414" s="212">
        <v>39.200000000000003</v>
      </c>
      <c r="B414" s="186" t="s">
        <v>624</v>
      </c>
      <c r="C414" s="172" t="s">
        <v>100</v>
      </c>
      <c r="D414" s="76">
        <v>38030</v>
      </c>
      <c r="E414" s="76"/>
      <c r="F414" s="168"/>
      <c r="G414" s="182"/>
      <c r="H414" s="182"/>
      <c r="I414" s="76"/>
      <c r="J414" s="168"/>
      <c r="K414" s="182"/>
      <c r="L414" s="76"/>
      <c r="M414" s="76"/>
      <c r="N414" s="76" t="s">
        <v>27</v>
      </c>
      <c r="O414" s="250"/>
      <c r="P414" s="172">
        <v>10000</v>
      </c>
      <c r="Q414" s="168"/>
    </row>
    <row r="415" spans="1:17" ht="15" x14ac:dyDescent="0.2">
      <c r="A415" s="212">
        <v>39.700000000000003</v>
      </c>
      <c r="B415" s="186" t="s">
        <v>11</v>
      </c>
      <c r="C415" s="172" t="s">
        <v>100</v>
      </c>
      <c r="D415" s="182"/>
      <c r="E415" s="182"/>
      <c r="F415" s="76"/>
      <c r="G415" s="76"/>
      <c r="H415" s="76"/>
      <c r="I415" s="76"/>
      <c r="J415" s="76"/>
      <c r="K415" s="76"/>
      <c r="L415" s="76">
        <v>54510</v>
      </c>
      <c r="M415" s="76"/>
      <c r="N415" s="76"/>
      <c r="O415" s="250"/>
      <c r="P415" s="172">
        <v>5000</v>
      </c>
      <c r="Q415" s="168"/>
    </row>
    <row r="416" spans="1:17" ht="15" x14ac:dyDescent="0.2">
      <c r="A416" s="212">
        <v>39.799999999999997</v>
      </c>
      <c r="B416" s="186" t="s">
        <v>8</v>
      </c>
      <c r="C416" s="172" t="s">
        <v>100</v>
      </c>
      <c r="D416" s="76"/>
      <c r="E416" s="76"/>
      <c r="F416" s="76" t="s">
        <v>630</v>
      </c>
      <c r="G416" s="76">
        <v>50000</v>
      </c>
      <c r="H416" s="76"/>
      <c r="I416" s="76"/>
      <c r="J416" s="76"/>
      <c r="K416" s="76"/>
      <c r="L416" s="76"/>
      <c r="M416" s="76"/>
      <c r="N416" s="76"/>
      <c r="O416" s="250"/>
      <c r="P416" s="172">
        <v>5000</v>
      </c>
      <c r="Q416" s="168"/>
    </row>
    <row r="417" spans="1:17" ht="15" x14ac:dyDescent="0.2">
      <c r="A417" s="212">
        <v>40.200000000000003</v>
      </c>
      <c r="B417" s="75" t="s">
        <v>206</v>
      </c>
      <c r="C417" s="172" t="s">
        <v>100</v>
      </c>
      <c r="D417" s="76"/>
      <c r="E417" s="76"/>
      <c r="F417" s="76"/>
      <c r="G417" s="76"/>
      <c r="H417" s="76"/>
      <c r="I417" s="76">
        <v>1870</v>
      </c>
      <c r="J417" s="76"/>
      <c r="K417" s="76"/>
      <c r="L417" s="76"/>
      <c r="M417" s="76"/>
      <c r="N417" s="76"/>
      <c r="O417" s="250"/>
      <c r="P417" s="172">
        <v>8000</v>
      </c>
      <c r="Q417" s="168"/>
    </row>
    <row r="418" spans="1:17" ht="15" x14ac:dyDescent="0.2">
      <c r="A418" s="212">
        <v>42.1</v>
      </c>
      <c r="B418" s="186" t="s">
        <v>633</v>
      </c>
      <c r="C418" s="172" t="s">
        <v>100</v>
      </c>
      <c r="D418" s="205">
        <v>890</v>
      </c>
      <c r="E418" s="205"/>
      <c r="F418" s="76"/>
      <c r="G418" s="76"/>
      <c r="H418" s="76"/>
      <c r="I418" s="76"/>
      <c r="J418" s="76"/>
      <c r="K418" s="76"/>
      <c r="L418" s="76"/>
      <c r="M418" s="168"/>
      <c r="N418" s="76"/>
      <c r="O418" s="250"/>
      <c r="P418" s="172">
        <v>5000</v>
      </c>
      <c r="Q418" s="168"/>
    </row>
    <row r="419" spans="1:17" ht="15" x14ac:dyDescent="0.2">
      <c r="A419" s="206">
        <v>48.1</v>
      </c>
      <c r="B419" s="186" t="s">
        <v>99</v>
      </c>
      <c r="C419" s="172" t="s">
        <v>100</v>
      </c>
      <c r="D419" s="182">
        <v>1500</v>
      </c>
      <c r="E419" s="182"/>
      <c r="F419" s="76"/>
      <c r="G419" s="76"/>
      <c r="H419" s="76"/>
      <c r="I419" s="76"/>
      <c r="J419" s="76"/>
      <c r="K419" s="76"/>
      <c r="L419" s="76"/>
      <c r="M419" s="76"/>
      <c r="N419" s="76"/>
      <c r="O419" s="250"/>
      <c r="P419" s="172">
        <v>5000</v>
      </c>
      <c r="Q419" s="168"/>
    </row>
    <row r="420" spans="1:17" ht="15" x14ac:dyDescent="0.2">
      <c r="A420" s="180">
        <v>2.1</v>
      </c>
      <c r="B420" s="181" t="s">
        <v>1243</v>
      </c>
      <c r="C420" s="172" t="s">
        <v>283</v>
      </c>
      <c r="D420" s="183">
        <v>32000</v>
      </c>
      <c r="E420" s="183"/>
      <c r="F420" s="76"/>
      <c r="G420" s="76"/>
      <c r="H420" s="76">
        <v>0</v>
      </c>
      <c r="I420" s="76"/>
      <c r="J420" s="76"/>
      <c r="K420" s="76"/>
      <c r="L420" s="76"/>
      <c r="M420" s="76"/>
      <c r="N420" s="76"/>
      <c r="O420" s="250"/>
      <c r="P420" s="172">
        <v>10000</v>
      </c>
      <c r="Q420" s="168"/>
    </row>
    <row r="421" spans="1:17" ht="15" x14ac:dyDescent="0.2">
      <c r="A421" s="202" t="s">
        <v>1245</v>
      </c>
      <c r="B421" s="181" t="s">
        <v>1246</v>
      </c>
      <c r="C421" s="172" t="s">
        <v>283</v>
      </c>
      <c r="D421" s="183">
        <v>16000</v>
      </c>
      <c r="E421" s="183"/>
      <c r="F421" s="76"/>
      <c r="G421" s="76"/>
      <c r="H421" s="76"/>
      <c r="I421" s="76"/>
      <c r="J421" s="76"/>
      <c r="K421" s="76"/>
      <c r="L421" s="76"/>
      <c r="M421" s="76"/>
      <c r="N421" s="76"/>
      <c r="O421" s="250"/>
      <c r="P421" s="172"/>
      <c r="Q421" s="168"/>
    </row>
    <row r="422" spans="1:17" ht="15" x14ac:dyDescent="0.2">
      <c r="A422" s="180"/>
      <c r="B422" s="181" t="s">
        <v>1246</v>
      </c>
      <c r="C422" s="172" t="s">
        <v>283</v>
      </c>
      <c r="D422" s="183">
        <v>16000</v>
      </c>
      <c r="E422" s="183"/>
      <c r="F422" s="76"/>
      <c r="G422" s="76"/>
      <c r="H422" s="76"/>
      <c r="I422" s="76"/>
      <c r="J422" s="76"/>
      <c r="K422" s="76"/>
      <c r="L422" s="76"/>
      <c r="M422" s="76"/>
      <c r="N422" s="76"/>
      <c r="O422" s="250"/>
      <c r="P422" s="172"/>
      <c r="Q422" s="168"/>
    </row>
    <row r="423" spans="1:17" ht="15" x14ac:dyDescent="0.2">
      <c r="A423" s="202" t="s">
        <v>1249</v>
      </c>
      <c r="B423" s="181" t="s">
        <v>1246</v>
      </c>
      <c r="C423" s="172" t="s">
        <v>283</v>
      </c>
      <c r="D423" s="183">
        <v>16000</v>
      </c>
      <c r="E423" s="183"/>
      <c r="F423" s="76"/>
      <c r="G423" s="76"/>
      <c r="H423" s="76"/>
      <c r="I423" s="76"/>
      <c r="J423" s="76"/>
      <c r="K423" s="76"/>
      <c r="L423" s="76"/>
      <c r="M423" s="76"/>
      <c r="N423" s="76"/>
      <c r="O423" s="250"/>
      <c r="P423" s="172">
        <v>10000</v>
      </c>
      <c r="Q423" s="168"/>
    </row>
    <row r="424" spans="1:17" ht="15" x14ac:dyDescent="0.2">
      <c r="A424" s="202" t="s">
        <v>1251</v>
      </c>
      <c r="B424" s="181" t="s">
        <v>1246</v>
      </c>
      <c r="C424" s="172" t="s">
        <v>283</v>
      </c>
      <c r="D424" s="183">
        <v>30000</v>
      </c>
      <c r="E424" s="183"/>
      <c r="F424" s="76"/>
      <c r="G424" s="76"/>
      <c r="H424" s="76"/>
      <c r="I424" s="76"/>
      <c r="J424" s="76"/>
      <c r="K424" s="76"/>
      <c r="L424" s="76"/>
      <c r="M424" s="76"/>
      <c r="N424" s="76"/>
      <c r="O424" s="250"/>
      <c r="P424" s="172">
        <v>5000</v>
      </c>
      <c r="Q424" s="168"/>
    </row>
    <row r="425" spans="1:17" ht="15" x14ac:dyDescent="0.2">
      <c r="A425" s="180">
        <v>9.5</v>
      </c>
      <c r="B425" s="186" t="s">
        <v>1294</v>
      </c>
      <c r="C425" s="172" t="s">
        <v>283</v>
      </c>
      <c r="D425" s="76">
        <v>46500</v>
      </c>
      <c r="E425" s="76"/>
      <c r="F425" s="76"/>
      <c r="G425" s="76"/>
      <c r="H425" s="76"/>
      <c r="I425" s="76"/>
      <c r="J425" s="76"/>
      <c r="K425" s="76"/>
      <c r="L425" s="76"/>
      <c r="M425" s="75"/>
      <c r="N425" s="76"/>
      <c r="O425" s="250"/>
      <c r="P425" s="172">
        <v>5000</v>
      </c>
      <c r="Q425" s="168"/>
    </row>
    <row r="426" spans="1:17" ht="15" x14ac:dyDescent="0.2">
      <c r="A426" s="193">
        <v>13.3</v>
      </c>
      <c r="B426" s="186" t="s">
        <v>58</v>
      </c>
      <c r="C426" s="172" t="s">
        <v>283</v>
      </c>
      <c r="D426" s="182">
        <v>100000</v>
      </c>
      <c r="E426" s="182"/>
      <c r="F426" s="76"/>
      <c r="G426" s="76"/>
      <c r="H426" s="76"/>
      <c r="I426" s="205"/>
      <c r="J426" s="76"/>
      <c r="K426" s="76"/>
      <c r="L426" s="76"/>
      <c r="M426" s="76"/>
      <c r="N426" s="76" t="s">
        <v>27</v>
      </c>
      <c r="O426" s="250"/>
      <c r="P426" s="172">
        <v>5000</v>
      </c>
      <c r="Q426" s="168"/>
    </row>
    <row r="427" spans="1:17" ht="15" x14ac:dyDescent="0.2">
      <c r="A427" s="193">
        <v>22.23</v>
      </c>
      <c r="B427" s="168" t="s">
        <v>58</v>
      </c>
      <c r="C427" s="172" t="s">
        <v>283</v>
      </c>
      <c r="D427" s="76">
        <v>15000</v>
      </c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250"/>
      <c r="P427" s="172">
        <v>5000</v>
      </c>
      <c r="Q427" s="168"/>
    </row>
    <row r="428" spans="1:17" ht="15" x14ac:dyDescent="0.2">
      <c r="A428" s="193">
        <v>22.24</v>
      </c>
      <c r="B428" s="168" t="s">
        <v>579</v>
      </c>
      <c r="C428" s="172" t="s">
        <v>283</v>
      </c>
      <c r="D428" s="76">
        <v>4500</v>
      </c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250"/>
      <c r="P428" s="172"/>
      <c r="Q428" s="168"/>
    </row>
    <row r="429" spans="1:17" ht="15" x14ac:dyDescent="0.2">
      <c r="A429" s="193">
        <v>22.25</v>
      </c>
      <c r="B429" s="168" t="s">
        <v>580</v>
      </c>
      <c r="C429" s="172" t="s">
        <v>283</v>
      </c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50"/>
      <c r="P429" s="172"/>
      <c r="Q429" s="168"/>
    </row>
    <row r="430" spans="1:17" ht="15" x14ac:dyDescent="0.2">
      <c r="A430" s="193">
        <v>22.27</v>
      </c>
      <c r="B430" s="168" t="s">
        <v>581</v>
      </c>
      <c r="C430" s="172" t="s">
        <v>283</v>
      </c>
      <c r="D430" s="76">
        <v>4500</v>
      </c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250"/>
      <c r="P430" s="172">
        <v>20000</v>
      </c>
      <c r="Q430" s="168"/>
    </row>
    <row r="431" spans="1:17" ht="15" x14ac:dyDescent="0.2">
      <c r="A431" s="193" t="s">
        <v>601</v>
      </c>
      <c r="B431" s="168" t="s">
        <v>896</v>
      </c>
      <c r="C431" s="172" t="s">
        <v>283</v>
      </c>
      <c r="D431" s="76">
        <v>9000</v>
      </c>
      <c r="E431" s="76"/>
      <c r="F431" s="76"/>
      <c r="G431" s="76"/>
      <c r="H431" s="76"/>
      <c r="I431" s="76">
        <v>700000</v>
      </c>
      <c r="J431" s="76"/>
      <c r="K431" s="76"/>
      <c r="L431" s="76">
        <v>700000</v>
      </c>
      <c r="M431" s="76"/>
      <c r="N431" s="76"/>
      <c r="O431" s="250"/>
      <c r="P431" s="172">
        <v>20000</v>
      </c>
      <c r="Q431" s="168"/>
    </row>
    <row r="432" spans="1:17" ht="15" x14ac:dyDescent="0.2">
      <c r="A432" s="193" t="s">
        <v>602</v>
      </c>
      <c r="B432" s="168" t="s">
        <v>350</v>
      </c>
      <c r="C432" s="172" t="s">
        <v>283</v>
      </c>
      <c r="D432" s="76">
        <v>57000</v>
      </c>
      <c r="E432" s="76"/>
      <c r="F432" s="76"/>
      <c r="G432" s="76"/>
      <c r="H432" s="76"/>
      <c r="I432" s="76">
        <v>63000</v>
      </c>
      <c r="J432" s="76"/>
      <c r="K432" s="76"/>
      <c r="L432" s="76">
        <v>66000</v>
      </c>
      <c r="M432" s="76"/>
      <c r="N432" s="76"/>
      <c r="O432" s="250"/>
      <c r="P432" s="172"/>
      <c r="Q432" s="168"/>
    </row>
    <row r="433" spans="1:17" ht="15" x14ac:dyDescent="0.2">
      <c r="A433" s="193" t="s">
        <v>603</v>
      </c>
      <c r="B433" s="168" t="s">
        <v>351</v>
      </c>
      <c r="C433" s="172" t="s">
        <v>283</v>
      </c>
      <c r="D433" s="76">
        <v>9000</v>
      </c>
      <c r="E433" s="76"/>
      <c r="F433" s="76"/>
      <c r="G433" s="76"/>
      <c r="H433" s="76"/>
      <c r="I433" s="76">
        <v>10000</v>
      </c>
      <c r="J433" s="76"/>
      <c r="K433" s="76"/>
      <c r="L433" s="76">
        <v>10000</v>
      </c>
      <c r="M433" s="76"/>
      <c r="N433" s="76"/>
      <c r="O433" s="250"/>
      <c r="P433" s="172">
        <v>7000</v>
      </c>
      <c r="Q433" s="168"/>
    </row>
    <row r="434" spans="1:17" ht="15" x14ac:dyDescent="0.2">
      <c r="A434" s="193" t="s">
        <v>604</v>
      </c>
      <c r="B434" s="168" t="s">
        <v>352</v>
      </c>
      <c r="C434" s="172" t="s">
        <v>283</v>
      </c>
      <c r="D434" s="76">
        <v>18000</v>
      </c>
      <c r="E434" s="76"/>
      <c r="F434" s="76"/>
      <c r="G434" s="76"/>
      <c r="H434" s="76"/>
      <c r="I434" s="76">
        <v>18000</v>
      </c>
      <c r="J434" s="76"/>
      <c r="K434" s="76"/>
      <c r="L434" s="76">
        <v>19000</v>
      </c>
      <c r="M434" s="76"/>
      <c r="N434" s="76"/>
      <c r="O434" s="250"/>
      <c r="P434" s="172">
        <v>4000</v>
      </c>
      <c r="Q434" s="168"/>
    </row>
    <row r="435" spans="1:17" ht="15" x14ac:dyDescent="0.2">
      <c r="A435" s="193" t="s">
        <v>605</v>
      </c>
      <c r="B435" s="168" t="s">
        <v>353</v>
      </c>
      <c r="C435" s="172" t="s">
        <v>283</v>
      </c>
      <c r="D435" s="76">
        <v>15000</v>
      </c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250"/>
      <c r="P435" s="172">
        <v>4000</v>
      </c>
      <c r="Q435" s="168"/>
    </row>
    <row r="436" spans="1:17" ht="15" x14ac:dyDescent="0.2">
      <c r="A436" s="193" t="s">
        <v>606</v>
      </c>
      <c r="B436" s="168" t="s">
        <v>354</v>
      </c>
      <c r="C436" s="172" t="s">
        <v>283</v>
      </c>
      <c r="D436" s="76">
        <v>4500</v>
      </c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250"/>
      <c r="P436" s="172"/>
      <c r="Q436" s="168"/>
    </row>
    <row r="437" spans="1:17" ht="15" x14ac:dyDescent="0.2">
      <c r="A437" s="193">
        <v>26.1</v>
      </c>
      <c r="B437" s="186" t="s">
        <v>584</v>
      </c>
      <c r="C437" s="172" t="s">
        <v>283</v>
      </c>
      <c r="D437" s="76">
        <v>15000</v>
      </c>
      <c r="E437" s="76"/>
      <c r="F437" s="76"/>
      <c r="G437" s="76"/>
      <c r="H437" s="76"/>
      <c r="I437" s="182">
        <v>7500</v>
      </c>
      <c r="J437" s="76"/>
      <c r="K437" s="76"/>
      <c r="L437" s="76">
        <v>7500</v>
      </c>
      <c r="M437" s="76" t="s">
        <v>27</v>
      </c>
      <c r="N437" s="76"/>
      <c r="O437" s="250"/>
      <c r="P437" s="172">
        <v>2000</v>
      </c>
      <c r="Q437" s="168"/>
    </row>
    <row r="438" spans="1:17" ht="15" x14ac:dyDescent="0.2">
      <c r="A438" s="193">
        <v>26.2</v>
      </c>
      <c r="B438" s="186" t="s">
        <v>309</v>
      </c>
      <c r="C438" s="172" t="s">
        <v>283</v>
      </c>
      <c r="D438" s="76">
        <v>4500</v>
      </c>
      <c r="E438" s="76"/>
      <c r="F438" s="76"/>
      <c r="G438" s="76"/>
      <c r="H438" s="76"/>
      <c r="I438" s="182">
        <v>2250</v>
      </c>
      <c r="J438" s="76"/>
      <c r="K438" s="76"/>
      <c r="L438" s="76">
        <v>2250</v>
      </c>
      <c r="M438" s="76"/>
      <c r="N438" s="76"/>
      <c r="O438" s="250"/>
      <c r="P438" s="172">
        <v>2000</v>
      </c>
      <c r="Q438" s="168"/>
    </row>
    <row r="439" spans="1:17" ht="15" x14ac:dyDescent="0.2">
      <c r="A439" s="193">
        <v>27.1</v>
      </c>
      <c r="B439" s="168" t="s">
        <v>308</v>
      </c>
      <c r="C439" s="172" t="s">
        <v>283</v>
      </c>
      <c r="D439" s="76">
        <v>15000</v>
      </c>
      <c r="E439" s="76"/>
      <c r="F439" s="76"/>
      <c r="G439" s="76"/>
      <c r="H439" s="76"/>
      <c r="I439" s="182">
        <v>7500</v>
      </c>
      <c r="J439" s="76"/>
      <c r="K439" s="76"/>
      <c r="L439" s="76">
        <v>7500</v>
      </c>
      <c r="M439" s="76"/>
      <c r="N439" s="168"/>
      <c r="O439" s="250"/>
      <c r="P439" s="172">
        <v>1000</v>
      </c>
      <c r="Q439" s="168"/>
    </row>
    <row r="440" spans="1:17" ht="15" x14ac:dyDescent="0.2">
      <c r="A440" s="193">
        <v>27.2</v>
      </c>
      <c r="B440" s="168" t="s">
        <v>309</v>
      </c>
      <c r="C440" s="172" t="s">
        <v>283</v>
      </c>
      <c r="D440" s="76">
        <v>4500</v>
      </c>
      <c r="E440" s="76"/>
      <c r="F440" s="76"/>
      <c r="G440" s="76"/>
      <c r="H440" s="76"/>
      <c r="I440" s="182">
        <v>2250</v>
      </c>
      <c r="J440" s="76"/>
      <c r="K440" s="76"/>
      <c r="L440" s="76">
        <v>2250</v>
      </c>
      <c r="M440" s="76" t="s">
        <v>27</v>
      </c>
      <c r="N440" s="76" t="s">
        <v>27</v>
      </c>
      <c r="O440" s="250"/>
      <c r="P440" s="172">
        <v>500</v>
      </c>
      <c r="Q440" s="168"/>
    </row>
    <row r="441" spans="1:17" ht="15" x14ac:dyDescent="0.2">
      <c r="A441" s="193">
        <v>29.2</v>
      </c>
      <c r="B441" s="168" t="s">
        <v>586</v>
      </c>
      <c r="C441" s="172" t="s">
        <v>283</v>
      </c>
      <c r="D441" s="76">
        <v>15000</v>
      </c>
      <c r="E441" s="76"/>
      <c r="F441" s="76"/>
      <c r="G441" s="76"/>
      <c r="H441" s="76"/>
      <c r="I441" s="76">
        <v>7500</v>
      </c>
      <c r="J441" s="76"/>
      <c r="K441" s="76"/>
      <c r="L441" s="76">
        <v>7500</v>
      </c>
      <c r="M441" s="76"/>
      <c r="N441" s="76"/>
      <c r="O441" s="250"/>
      <c r="P441" s="172">
        <v>500</v>
      </c>
      <c r="Q441" s="168"/>
    </row>
    <row r="442" spans="1:17" ht="15" x14ac:dyDescent="0.2">
      <c r="A442" s="193">
        <v>29.3</v>
      </c>
      <c r="B442" s="168" t="s">
        <v>587</v>
      </c>
      <c r="C442" s="172" t="s">
        <v>283</v>
      </c>
      <c r="D442" s="76">
        <v>4500</v>
      </c>
      <c r="E442" s="76"/>
      <c r="F442" s="76"/>
      <c r="G442" s="76"/>
      <c r="H442" s="76"/>
      <c r="I442" s="76">
        <v>2250</v>
      </c>
      <c r="J442" s="76"/>
      <c r="K442" s="76"/>
      <c r="L442" s="76">
        <v>2250</v>
      </c>
      <c r="M442" s="76"/>
      <c r="N442" s="76"/>
      <c r="O442" s="250"/>
      <c r="P442" s="172"/>
      <c r="Q442" s="168"/>
    </row>
    <row r="443" spans="1:17" ht="15" x14ac:dyDescent="0.2">
      <c r="A443" s="193">
        <v>29.4</v>
      </c>
      <c r="B443" s="168" t="s">
        <v>302</v>
      </c>
      <c r="C443" s="172" t="s">
        <v>283</v>
      </c>
      <c r="D443" s="76"/>
      <c r="E443" s="76"/>
      <c r="F443" s="76"/>
      <c r="G443" s="76"/>
      <c r="H443" s="76"/>
      <c r="I443" s="76">
        <v>5000</v>
      </c>
      <c r="J443" s="76"/>
      <c r="K443" s="76"/>
      <c r="L443" s="76"/>
      <c r="M443" s="76"/>
      <c r="N443" s="76"/>
      <c r="O443" s="250"/>
      <c r="P443" s="172"/>
      <c r="Q443" s="168"/>
    </row>
    <row r="444" spans="1:17" ht="15" x14ac:dyDescent="0.2">
      <c r="A444" s="212">
        <v>30.6</v>
      </c>
      <c r="B444" s="168" t="s">
        <v>296</v>
      </c>
      <c r="C444" s="172" t="s">
        <v>283</v>
      </c>
      <c r="D444" s="76">
        <v>15000</v>
      </c>
      <c r="E444" s="76"/>
      <c r="F444" s="205"/>
      <c r="G444" s="205"/>
      <c r="H444" s="205"/>
      <c r="I444" s="76">
        <v>7500</v>
      </c>
      <c r="J444" s="76"/>
      <c r="K444" s="76"/>
      <c r="L444" s="76">
        <v>7500</v>
      </c>
      <c r="M444" s="76"/>
      <c r="N444" s="76"/>
      <c r="O444" s="250"/>
      <c r="P444" s="172">
        <v>10000</v>
      </c>
      <c r="Q444" s="168"/>
    </row>
    <row r="445" spans="1:17" ht="15" x14ac:dyDescent="0.2">
      <c r="A445" s="212">
        <v>30.7</v>
      </c>
      <c r="B445" s="168" t="s">
        <v>309</v>
      </c>
      <c r="C445" s="172" t="s">
        <v>283</v>
      </c>
      <c r="D445" s="76">
        <v>4500</v>
      </c>
      <c r="E445" s="76"/>
      <c r="F445" s="205"/>
      <c r="G445" s="205"/>
      <c r="H445" s="205"/>
      <c r="I445" s="76">
        <v>4500</v>
      </c>
      <c r="J445" s="76"/>
      <c r="K445" s="76"/>
      <c r="L445" s="76">
        <v>4500</v>
      </c>
      <c r="M445" s="76"/>
      <c r="N445" s="76"/>
      <c r="O445" s="250"/>
      <c r="P445" s="172">
        <v>10000</v>
      </c>
      <c r="Q445" s="168"/>
    </row>
    <row r="446" spans="1:17" ht="15" x14ac:dyDescent="0.2">
      <c r="A446" s="212">
        <v>30.8</v>
      </c>
      <c r="B446" s="168" t="s">
        <v>298</v>
      </c>
      <c r="C446" s="172" t="s">
        <v>283</v>
      </c>
      <c r="D446" s="76">
        <v>3000</v>
      </c>
      <c r="E446" s="76"/>
      <c r="F446" s="205"/>
      <c r="G446" s="205"/>
      <c r="H446" s="205"/>
      <c r="I446" s="76">
        <v>3000</v>
      </c>
      <c r="J446" s="76"/>
      <c r="K446" s="76"/>
      <c r="L446" s="76"/>
      <c r="M446" s="76"/>
      <c r="N446" s="76"/>
      <c r="O446" s="250"/>
      <c r="P446" s="172"/>
      <c r="Q446" s="168"/>
    </row>
    <row r="447" spans="1:17" ht="15" x14ac:dyDescent="0.2">
      <c r="A447" s="265">
        <v>31.1</v>
      </c>
      <c r="B447" s="186" t="s">
        <v>308</v>
      </c>
      <c r="C447" s="172" t="s">
        <v>283</v>
      </c>
      <c r="D447" s="76"/>
      <c r="E447" s="76"/>
      <c r="F447" s="76"/>
      <c r="G447" s="76" t="s">
        <v>27</v>
      </c>
      <c r="H447" s="76"/>
      <c r="I447" s="76">
        <v>7000</v>
      </c>
      <c r="J447" s="76"/>
      <c r="K447" s="76"/>
      <c r="L447" s="76">
        <v>5000</v>
      </c>
      <c r="M447" s="76"/>
      <c r="N447" s="76"/>
      <c r="O447" s="250"/>
      <c r="P447" s="172">
        <v>2000</v>
      </c>
      <c r="Q447" s="168"/>
    </row>
    <row r="448" spans="1:17" ht="15" x14ac:dyDescent="0.2">
      <c r="A448" s="265">
        <v>31.2</v>
      </c>
      <c r="B448" s="186" t="s">
        <v>309</v>
      </c>
      <c r="C448" s="172" t="s">
        <v>283</v>
      </c>
      <c r="D448" s="76"/>
      <c r="E448" s="76"/>
      <c r="F448" s="76"/>
      <c r="G448" s="76" t="s">
        <v>27</v>
      </c>
      <c r="H448" s="76"/>
      <c r="I448" s="76">
        <v>4000</v>
      </c>
      <c r="J448" s="76"/>
      <c r="K448" s="76"/>
      <c r="L448" s="76"/>
      <c r="M448" s="76"/>
      <c r="N448" s="76"/>
      <c r="O448" s="250"/>
      <c r="P448" s="172">
        <v>2000</v>
      </c>
      <c r="Q448" s="168"/>
    </row>
    <row r="449" spans="1:17" ht="15" x14ac:dyDescent="0.2">
      <c r="A449" s="193">
        <v>32.1</v>
      </c>
      <c r="B449" s="186" t="s">
        <v>589</v>
      </c>
      <c r="C449" s="172" t="s">
        <v>283</v>
      </c>
      <c r="D449" s="76"/>
      <c r="E449" s="76"/>
      <c r="F449" s="76"/>
      <c r="G449" s="76"/>
      <c r="H449" s="76"/>
      <c r="I449" s="76">
        <v>14400</v>
      </c>
      <c r="J449" s="76"/>
      <c r="K449" s="76"/>
      <c r="L449" s="76"/>
      <c r="M449" s="76"/>
      <c r="N449" s="76"/>
      <c r="O449" s="250"/>
      <c r="P449" s="172">
        <v>2000</v>
      </c>
      <c r="Q449" s="168"/>
    </row>
    <row r="450" spans="1:17" ht="15" x14ac:dyDescent="0.2">
      <c r="A450" s="193">
        <v>32.200000000000003</v>
      </c>
      <c r="B450" s="186" t="s">
        <v>309</v>
      </c>
      <c r="C450" s="172" t="s">
        <v>283</v>
      </c>
      <c r="D450" s="76"/>
      <c r="E450" s="76"/>
      <c r="F450" s="76"/>
      <c r="G450" s="76"/>
      <c r="H450" s="76"/>
      <c r="I450" s="76">
        <v>4000</v>
      </c>
      <c r="J450" s="76"/>
      <c r="K450" s="76"/>
      <c r="L450" s="76"/>
      <c r="M450" s="76"/>
      <c r="N450" s="76"/>
      <c r="O450" s="250"/>
      <c r="P450" s="172">
        <v>2000</v>
      </c>
      <c r="Q450" s="168"/>
    </row>
    <row r="451" spans="1:17" ht="15" x14ac:dyDescent="0.2">
      <c r="A451" s="193">
        <v>33.200000000000003</v>
      </c>
      <c r="B451" s="168" t="s">
        <v>316</v>
      </c>
      <c r="C451" s="172" t="s">
        <v>283</v>
      </c>
      <c r="D451" s="76"/>
      <c r="E451" s="76"/>
      <c r="F451" s="76"/>
      <c r="G451" s="76"/>
      <c r="H451" s="76"/>
      <c r="I451" s="76"/>
      <c r="J451" s="76"/>
      <c r="K451" s="76"/>
      <c r="L451" s="76">
        <v>2800</v>
      </c>
      <c r="M451" s="76"/>
      <c r="N451" s="76"/>
      <c r="O451" s="250"/>
      <c r="P451" s="172"/>
      <c r="Q451" s="168"/>
    </row>
    <row r="452" spans="1:17" ht="15" x14ac:dyDescent="0.2">
      <c r="A452" s="193">
        <v>33.299999999999997</v>
      </c>
      <c r="B452" s="168" t="s">
        <v>317</v>
      </c>
      <c r="C452" s="172" t="s">
        <v>283</v>
      </c>
      <c r="D452" s="76"/>
      <c r="E452" s="76"/>
      <c r="F452" s="76"/>
      <c r="G452" s="76"/>
      <c r="H452" s="76"/>
      <c r="I452" s="76"/>
      <c r="J452" s="76"/>
      <c r="K452" s="76"/>
      <c r="L452" s="76">
        <v>7200</v>
      </c>
      <c r="M452" s="76"/>
      <c r="N452" s="76"/>
      <c r="O452" s="250"/>
      <c r="P452" s="172"/>
      <c r="Q452" s="168"/>
    </row>
    <row r="453" spans="1:17" ht="15" x14ac:dyDescent="0.2">
      <c r="A453" s="193">
        <v>34.200000000000003</v>
      </c>
      <c r="B453" s="168" t="s">
        <v>323</v>
      </c>
      <c r="C453" s="172" t="s">
        <v>283</v>
      </c>
      <c r="D453" s="185"/>
      <c r="E453" s="185"/>
      <c r="F453" s="185"/>
      <c r="G453" s="185"/>
      <c r="H453" s="185"/>
      <c r="I453" s="185"/>
      <c r="J453" s="185"/>
      <c r="K453" s="185"/>
      <c r="L453" s="185">
        <v>1200</v>
      </c>
      <c r="M453" s="185"/>
      <c r="N453" s="185"/>
      <c r="O453" s="250"/>
      <c r="P453" s="172"/>
      <c r="Q453" s="168"/>
    </row>
    <row r="454" spans="1:17" ht="15" x14ac:dyDescent="0.2">
      <c r="A454" s="193">
        <v>34.299999999999997</v>
      </c>
      <c r="B454" s="168" t="s">
        <v>324</v>
      </c>
      <c r="C454" s="172" t="s">
        <v>283</v>
      </c>
      <c r="D454" s="76"/>
      <c r="E454" s="187"/>
      <c r="F454" s="187"/>
      <c r="G454" s="187"/>
      <c r="H454" s="187"/>
      <c r="I454" s="187"/>
      <c r="J454" s="187"/>
      <c r="K454" s="187"/>
      <c r="L454" s="187">
        <v>3600</v>
      </c>
      <c r="M454" s="187"/>
      <c r="N454" s="187"/>
      <c r="O454" s="250"/>
      <c r="P454" s="178">
        <f>SUM(P331:P452)</f>
        <v>1106800</v>
      </c>
      <c r="Q454" s="188">
        <f>SUM(Q331:Q452)</f>
        <v>0</v>
      </c>
    </row>
    <row r="455" spans="1:17" ht="15" x14ac:dyDescent="0.2">
      <c r="A455" s="195" t="s">
        <v>744</v>
      </c>
      <c r="B455" s="181" t="s">
        <v>737</v>
      </c>
      <c r="C455" s="172" t="s">
        <v>8</v>
      </c>
      <c r="D455" s="76">
        <v>4000</v>
      </c>
      <c r="E455" s="76"/>
      <c r="F455" s="76"/>
      <c r="G455" s="76"/>
      <c r="H455" s="76"/>
      <c r="I455" s="76">
        <v>4000</v>
      </c>
      <c r="J455" s="76"/>
      <c r="K455" s="76"/>
      <c r="L455" s="76"/>
      <c r="M455" s="76"/>
      <c r="N455" s="76"/>
      <c r="O455" s="250"/>
      <c r="P455" s="172"/>
      <c r="Q455" s="168"/>
    </row>
    <row r="456" spans="1:17" ht="15" x14ac:dyDescent="0.2">
      <c r="A456" s="195" t="s">
        <v>751</v>
      </c>
      <c r="B456" s="75" t="s">
        <v>752</v>
      </c>
      <c r="C456" s="172" t="s">
        <v>8</v>
      </c>
      <c r="D456" s="76">
        <v>3000</v>
      </c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250"/>
      <c r="P456" s="172"/>
      <c r="Q456" s="168"/>
    </row>
    <row r="457" spans="1:17" ht="15" x14ac:dyDescent="0.2">
      <c r="A457" s="195" t="s">
        <v>758</v>
      </c>
      <c r="B457" s="75" t="s">
        <v>757</v>
      </c>
      <c r="C457" s="172" t="s">
        <v>8</v>
      </c>
      <c r="D457" s="76">
        <v>4000</v>
      </c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250"/>
      <c r="P457" s="172"/>
      <c r="Q457" s="168"/>
    </row>
    <row r="458" spans="1:17" ht="15" x14ac:dyDescent="0.2">
      <c r="A458" s="193">
        <v>14.2</v>
      </c>
      <c r="B458" s="186" t="s">
        <v>955</v>
      </c>
      <c r="C458" s="172" t="s">
        <v>8</v>
      </c>
      <c r="D458" s="185">
        <v>61210</v>
      </c>
      <c r="E458" s="185"/>
      <c r="F458" s="185"/>
      <c r="G458" s="185"/>
      <c r="H458" s="185"/>
      <c r="I458" s="185">
        <v>64270</v>
      </c>
      <c r="J458" s="185"/>
      <c r="K458" s="185"/>
      <c r="L458" s="185">
        <v>67480</v>
      </c>
      <c r="M458" s="185"/>
      <c r="N458" s="185"/>
      <c r="O458" s="250"/>
      <c r="P458" s="172"/>
      <c r="Q458" s="168"/>
    </row>
    <row r="459" spans="1:17" ht="15" x14ac:dyDescent="0.2">
      <c r="A459" s="193">
        <v>28.1</v>
      </c>
      <c r="B459" s="168" t="s">
        <v>584</v>
      </c>
      <c r="C459" s="172" t="s">
        <v>8</v>
      </c>
      <c r="D459" s="76">
        <v>15000</v>
      </c>
      <c r="E459" s="76"/>
      <c r="F459" s="76"/>
      <c r="G459" s="76"/>
      <c r="H459" s="76"/>
      <c r="I459" s="168">
        <v>7500</v>
      </c>
      <c r="J459" s="76"/>
      <c r="K459" s="76"/>
      <c r="L459" s="76">
        <v>7500</v>
      </c>
      <c r="M459" s="76"/>
      <c r="N459" s="76"/>
      <c r="O459" s="250"/>
      <c r="P459" s="178">
        <f>SUM(P457:P458)</f>
        <v>0</v>
      </c>
      <c r="Q459" s="188">
        <f>SUM(Q457:Q458)</f>
        <v>0</v>
      </c>
    </row>
    <row r="460" spans="1:17" ht="15" x14ac:dyDescent="0.2">
      <c r="A460" s="193">
        <v>28.2</v>
      </c>
      <c r="B460" s="168" t="s">
        <v>309</v>
      </c>
      <c r="C460" s="172" t="s">
        <v>8</v>
      </c>
      <c r="D460" s="76">
        <v>4500</v>
      </c>
      <c r="E460" s="76"/>
      <c r="F460" s="76"/>
      <c r="G460" s="76"/>
      <c r="H460" s="76"/>
      <c r="I460" s="168">
        <v>2250</v>
      </c>
      <c r="J460" s="76"/>
      <c r="K460" s="76"/>
      <c r="L460" s="76">
        <v>2250</v>
      </c>
      <c r="M460" s="76"/>
      <c r="N460" s="76"/>
      <c r="O460" s="250"/>
      <c r="P460" s="172"/>
      <c r="Q460" s="168"/>
    </row>
    <row r="461" spans="1:17" ht="15" x14ac:dyDescent="0.2">
      <c r="A461" s="208">
        <v>45.1</v>
      </c>
      <c r="B461" s="75" t="s">
        <v>481</v>
      </c>
      <c r="C461" s="172" t="s">
        <v>8</v>
      </c>
      <c r="D461" s="182"/>
      <c r="E461" s="182"/>
      <c r="F461" s="168" t="s">
        <v>45</v>
      </c>
      <c r="G461" s="182">
        <v>1942100</v>
      </c>
      <c r="H461" s="182"/>
      <c r="I461" s="247"/>
      <c r="J461" s="168" t="s">
        <v>45</v>
      </c>
      <c r="K461" s="182">
        <v>2361400</v>
      </c>
      <c r="L461" s="182"/>
      <c r="M461" s="168" t="s">
        <v>45</v>
      </c>
      <c r="N461" s="182">
        <v>2500000</v>
      </c>
      <c r="O461" s="250"/>
      <c r="P461" s="172"/>
      <c r="Q461" s="168"/>
    </row>
    <row r="462" spans="1:17" ht="21" customHeight="1" x14ac:dyDescent="0.2">
      <c r="A462" s="206">
        <v>46.34</v>
      </c>
      <c r="B462" s="200" t="s">
        <v>419</v>
      </c>
      <c r="C462" s="172" t="s">
        <v>8</v>
      </c>
      <c r="D462" s="183">
        <v>20000</v>
      </c>
      <c r="E462" s="183"/>
      <c r="F462" s="76"/>
      <c r="G462" s="76"/>
      <c r="H462" s="76"/>
      <c r="I462" s="76"/>
      <c r="J462" s="76"/>
      <c r="K462" s="76"/>
      <c r="L462" s="76"/>
      <c r="M462" s="76"/>
      <c r="N462" s="76"/>
      <c r="O462" s="250"/>
      <c r="P462" s="172">
        <v>15000</v>
      </c>
      <c r="Q462" s="168">
        <v>15000</v>
      </c>
    </row>
    <row r="463" spans="1:17" ht="30" x14ac:dyDescent="0.2">
      <c r="A463" s="229">
        <v>46.35</v>
      </c>
      <c r="B463" s="200" t="s">
        <v>420</v>
      </c>
      <c r="C463" s="172" t="s">
        <v>8</v>
      </c>
      <c r="D463" s="183">
        <v>20000</v>
      </c>
      <c r="E463" s="183"/>
      <c r="F463" s="76"/>
      <c r="G463" s="76"/>
      <c r="H463" s="76"/>
      <c r="I463" s="76"/>
      <c r="J463" s="76"/>
      <c r="K463" s="76"/>
      <c r="L463" s="76"/>
      <c r="M463" s="76"/>
      <c r="N463" s="76"/>
      <c r="O463" s="250"/>
      <c r="P463" s="172">
        <v>1000</v>
      </c>
      <c r="Q463" s="168"/>
    </row>
    <row r="464" spans="1:17" ht="15" x14ac:dyDescent="0.2">
      <c r="A464" s="212">
        <v>53.1</v>
      </c>
      <c r="B464" s="181" t="s">
        <v>58</v>
      </c>
      <c r="C464" s="172" t="s">
        <v>8</v>
      </c>
      <c r="D464" s="220">
        <v>151250</v>
      </c>
      <c r="E464" s="183"/>
      <c r="F464" s="76"/>
      <c r="G464" s="76" t="s">
        <v>27</v>
      </c>
      <c r="H464" s="76"/>
      <c r="I464" s="239"/>
      <c r="J464" s="76"/>
      <c r="K464" s="76" t="s">
        <v>27</v>
      </c>
      <c r="L464" s="76"/>
      <c r="M464" s="76"/>
      <c r="N464" s="76"/>
      <c r="O464" s="250"/>
      <c r="P464" s="172">
        <v>1000</v>
      </c>
      <c r="Q464" s="168"/>
    </row>
    <row r="465" spans="1:17" ht="15.75" x14ac:dyDescent="0.25">
      <c r="A465" s="212"/>
      <c r="B465" s="181"/>
      <c r="C465" s="172"/>
      <c r="D465" s="280">
        <f>SUM(D360:D464)</f>
        <v>1909410</v>
      </c>
      <c r="E465" s="280">
        <f t="shared" ref="E465:N465" si="2">SUM(E360:E464)</f>
        <v>0</v>
      </c>
      <c r="F465" s="280">
        <f t="shared" si="2"/>
        <v>0</v>
      </c>
      <c r="G465" s="280">
        <f t="shared" si="2"/>
        <v>1992100</v>
      </c>
      <c r="H465" s="280">
        <f t="shared" si="2"/>
        <v>0</v>
      </c>
      <c r="I465" s="280">
        <f t="shared" si="2"/>
        <v>2016880</v>
      </c>
      <c r="J465" s="280">
        <f t="shared" si="2"/>
        <v>0</v>
      </c>
      <c r="K465" s="280">
        <f t="shared" si="2"/>
        <v>2361400</v>
      </c>
      <c r="L465" s="280">
        <f t="shared" si="2"/>
        <v>2057100</v>
      </c>
      <c r="M465" s="280">
        <f t="shared" si="2"/>
        <v>0</v>
      </c>
      <c r="N465" s="280">
        <f t="shared" si="2"/>
        <v>2500000</v>
      </c>
      <c r="O465" s="250"/>
      <c r="P465" s="172"/>
      <c r="Q465" s="168"/>
    </row>
    <row r="466" spans="1:17" ht="15" x14ac:dyDescent="0.2">
      <c r="A466" s="212"/>
      <c r="B466" s="181"/>
      <c r="C466" s="172"/>
      <c r="D466" s="220"/>
      <c r="E466" s="183"/>
      <c r="F466" s="76"/>
      <c r="G466" s="76"/>
      <c r="H466" s="76"/>
      <c r="I466" s="239"/>
      <c r="J466" s="76"/>
      <c r="K466" s="76"/>
      <c r="L466" s="76"/>
      <c r="M466" s="76"/>
      <c r="N466" s="76"/>
      <c r="O466" s="250"/>
      <c r="P466" s="172"/>
      <c r="Q466" s="168"/>
    </row>
    <row r="467" spans="1:17" ht="15" x14ac:dyDescent="0.2">
      <c r="A467" s="212"/>
      <c r="B467" s="181"/>
      <c r="C467" s="172"/>
      <c r="D467" s="220"/>
      <c r="E467" s="183"/>
      <c r="F467" s="76"/>
      <c r="G467" s="76"/>
      <c r="H467" s="76"/>
      <c r="I467" s="239"/>
      <c r="J467" s="76"/>
      <c r="K467" s="76"/>
      <c r="L467" s="76"/>
      <c r="M467" s="76"/>
      <c r="N467" s="76"/>
      <c r="O467" s="250"/>
      <c r="P467" s="172"/>
      <c r="Q467" s="168"/>
    </row>
    <row r="468" spans="1:17" ht="15" x14ac:dyDescent="0.2">
      <c r="A468" s="212"/>
      <c r="B468" s="181"/>
      <c r="C468" s="172"/>
      <c r="D468" s="220"/>
      <c r="E468" s="183"/>
      <c r="F468" s="76"/>
      <c r="G468" s="76"/>
      <c r="H468" s="76"/>
      <c r="I468" s="239"/>
      <c r="J468" s="76"/>
      <c r="K468" s="76"/>
      <c r="L468" s="76"/>
      <c r="M468" s="76"/>
      <c r="N468" s="76"/>
      <c r="O468" s="250"/>
      <c r="P468" s="172"/>
      <c r="Q468" s="168"/>
    </row>
    <row r="469" spans="1:17" ht="15" x14ac:dyDescent="0.2">
      <c r="A469" s="202" t="s">
        <v>1049</v>
      </c>
      <c r="B469" s="186" t="s">
        <v>832</v>
      </c>
      <c r="C469" s="172" t="s">
        <v>868</v>
      </c>
      <c r="D469" s="76">
        <v>1200000</v>
      </c>
      <c r="E469" s="76"/>
      <c r="F469" s="76"/>
      <c r="G469" s="76"/>
      <c r="H469" s="76"/>
      <c r="I469" s="76">
        <v>2000000</v>
      </c>
      <c r="J469" s="76"/>
      <c r="K469" s="76"/>
      <c r="L469" s="76"/>
      <c r="M469" s="76"/>
      <c r="N469" s="76"/>
      <c r="O469" s="250"/>
      <c r="P469" s="172">
        <v>1000</v>
      </c>
      <c r="Q469" s="168"/>
    </row>
    <row r="470" spans="1:17" ht="18.75" customHeight="1" x14ac:dyDescent="0.2">
      <c r="A470" s="194" t="s">
        <v>1008</v>
      </c>
      <c r="B470" s="186" t="s">
        <v>800</v>
      </c>
      <c r="C470" s="172" t="s">
        <v>22</v>
      </c>
      <c r="D470" s="205"/>
      <c r="E470" s="205"/>
      <c r="F470" s="76"/>
      <c r="G470" s="76"/>
      <c r="H470" s="76"/>
      <c r="I470" s="76"/>
      <c r="J470" s="76"/>
      <c r="K470" s="76"/>
      <c r="L470" s="76">
        <v>2000000</v>
      </c>
      <c r="M470" s="76"/>
      <c r="N470" s="76"/>
      <c r="O470" s="250"/>
      <c r="P470" s="172">
        <v>15000</v>
      </c>
      <c r="Q470" s="168">
        <v>24000</v>
      </c>
    </row>
    <row r="471" spans="1:17" ht="17.25" customHeight="1" x14ac:dyDescent="0.2">
      <c r="A471" s="194" t="s">
        <v>1009</v>
      </c>
      <c r="B471" s="186" t="s">
        <v>801</v>
      </c>
      <c r="C471" s="172" t="s">
        <v>22</v>
      </c>
      <c r="D471" s="205"/>
      <c r="E471" s="205"/>
      <c r="F471" s="76"/>
      <c r="G471" s="76"/>
      <c r="H471" s="76"/>
      <c r="I471" s="76"/>
      <c r="J471" s="76"/>
      <c r="K471" s="76"/>
      <c r="L471" s="76">
        <v>200000</v>
      </c>
      <c r="M471" s="76"/>
      <c r="N471" s="76"/>
      <c r="O471" s="250"/>
      <c r="P471" s="172">
        <v>500</v>
      </c>
      <c r="Q471" s="168"/>
    </row>
    <row r="472" spans="1:17" ht="20.25" customHeight="1" x14ac:dyDescent="0.2">
      <c r="A472" s="194" t="s">
        <v>1010</v>
      </c>
      <c r="B472" s="186" t="s">
        <v>802</v>
      </c>
      <c r="C472" s="172" t="s">
        <v>22</v>
      </c>
      <c r="D472" s="205">
        <v>600000</v>
      </c>
      <c r="E472" s="205"/>
      <c r="F472" s="76"/>
      <c r="G472" s="76"/>
      <c r="H472" s="76"/>
      <c r="I472" s="76"/>
      <c r="J472" s="76"/>
      <c r="K472" s="76"/>
      <c r="L472" s="76"/>
      <c r="M472" s="76"/>
      <c r="N472" s="76"/>
      <c r="O472" s="250"/>
      <c r="P472" s="172">
        <v>2000</v>
      </c>
      <c r="Q472" s="168">
        <v>2000</v>
      </c>
    </row>
    <row r="473" spans="1:17" ht="19.5" customHeight="1" x14ac:dyDescent="0.2">
      <c r="A473" s="194" t="s">
        <v>1015</v>
      </c>
      <c r="B473" s="186" t="s">
        <v>807</v>
      </c>
      <c r="C473" s="172" t="s">
        <v>22</v>
      </c>
      <c r="D473" s="205">
        <v>600000</v>
      </c>
      <c r="E473" s="205"/>
      <c r="F473" s="76"/>
      <c r="G473" s="76"/>
      <c r="H473" s="76"/>
      <c r="I473" s="76"/>
      <c r="J473" s="76"/>
      <c r="K473" s="76"/>
      <c r="L473" s="76"/>
      <c r="M473" s="76"/>
      <c r="N473" s="76"/>
      <c r="O473" s="250"/>
      <c r="P473" s="172"/>
      <c r="Q473" s="168"/>
    </row>
    <row r="474" spans="1:17" ht="17.25" customHeight="1" x14ac:dyDescent="0.2">
      <c r="A474" s="194" t="s">
        <v>1016</v>
      </c>
      <c r="B474" s="186" t="s">
        <v>808</v>
      </c>
      <c r="C474" s="172" t="s">
        <v>22</v>
      </c>
      <c r="D474" s="205">
        <v>50000</v>
      </c>
      <c r="E474" s="205"/>
      <c r="F474" s="76"/>
      <c r="G474" s="76"/>
      <c r="H474" s="76"/>
      <c r="I474" s="76"/>
      <c r="J474" s="76"/>
      <c r="K474" s="76"/>
      <c r="L474" s="76"/>
      <c r="M474" s="76"/>
      <c r="N474" s="76"/>
      <c r="O474" s="250"/>
      <c r="P474" s="172"/>
      <c r="Q474" s="168"/>
    </row>
    <row r="475" spans="1:17" ht="17.25" customHeight="1" x14ac:dyDescent="0.2">
      <c r="A475" s="194" t="s">
        <v>1017</v>
      </c>
      <c r="B475" s="186" t="s">
        <v>809</v>
      </c>
      <c r="C475" s="172" t="s">
        <v>22</v>
      </c>
      <c r="D475" s="205"/>
      <c r="E475" s="205"/>
      <c r="F475" s="76"/>
      <c r="G475" s="76"/>
      <c r="H475" s="76"/>
      <c r="I475" s="76">
        <v>60000</v>
      </c>
      <c r="J475" s="76"/>
      <c r="K475" s="76"/>
      <c r="L475" s="76"/>
      <c r="M475" s="76"/>
      <c r="N475" s="76"/>
      <c r="O475" s="250"/>
      <c r="P475" s="172"/>
      <c r="Q475" s="168"/>
    </row>
    <row r="476" spans="1:17" ht="19.5" customHeight="1" x14ac:dyDescent="0.2">
      <c r="A476" s="262" t="s">
        <v>1018</v>
      </c>
      <c r="B476" s="186" t="s">
        <v>810</v>
      </c>
      <c r="C476" s="172" t="s">
        <v>22</v>
      </c>
      <c r="D476" s="205">
        <v>70000</v>
      </c>
      <c r="E476" s="205"/>
      <c r="F476" s="76"/>
      <c r="G476" s="76"/>
      <c r="H476" s="76"/>
      <c r="I476" s="76"/>
      <c r="J476" s="76"/>
      <c r="K476" s="76"/>
      <c r="L476" s="76"/>
      <c r="M476" s="76"/>
      <c r="N476" s="76"/>
      <c r="O476" s="250"/>
      <c r="P476" s="172"/>
      <c r="Q476" s="168"/>
    </row>
    <row r="477" spans="1:17" ht="18" customHeight="1" x14ac:dyDescent="0.2">
      <c r="A477" s="262" t="s">
        <v>1019</v>
      </c>
      <c r="B477" s="186" t="s">
        <v>811</v>
      </c>
      <c r="C477" s="172" t="s">
        <v>22</v>
      </c>
      <c r="D477" s="205">
        <v>5000</v>
      </c>
      <c r="E477" s="205"/>
      <c r="F477" s="76"/>
      <c r="G477" s="76"/>
      <c r="H477" s="76"/>
      <c r="I477" s="76"/>
      <c r="J477" s="76"/>
      <c r="K477" s="76"/>
      <c r="L477" s="76"/>
      <c r="M477" s="76"/>
      <c r="N477" s="76"/>
      <c r="O477" s="250"/>
      <c r="P477" s="172"/>
      <c r="Q477" s="168"/>
    </row>
    <row r="478" spans="1:17" ht="18.75" customHeight="1" x14ac:dyDescent="0.2">
      <c r="A478" s="262" t="s">
        <v>1020</v>
      </c>
      <c r="B478" s="186" t="s">
        <v>879</v>
      </c>
      <c r="C478" s="172" t="s">
        <v>22</v>
      </c>
      <c r="D478" s="205"/>
      <c r="E478" s="205"/>
      <c r="F478" s="76"/>
      <c r="G478" s="76"/>
      <c r="H478" s="76"/>
      <c r="I478" s="76">
        <v>1000000</v>
      </c>
      <c r="J478" s="76"/>
      <c r="K478" s="76"/>
      <c r="L478" s="76"/>
      <c r="M478" s="76"/>
      <c r="N478" s="76"/>
      <c r="O478" s="250"/>
      <c r="P478" s="172"/>
      <c r="Q478" s="168"/>
    </row>
    <row r="479" spans="1:17" ht="18" customHeight="1" x14ac:dyDescent="0.2">
      <c r="A479" s="262" t="s">
        <v>1021</v>
      </c>
      <c r="B479" s="186" t="s">
        <v>812</v>
      </c>
      <c r="C479" s="172" t="s">
        <v>22</v>
      </c>
      <c r="D479" s="205">
        <v>1800000</v>
      </c>
      <c r="E479" s="205"/>
      <c r="F479" s="76"/>
      <c r="G479" s="76"/>
      <c r="H479" s="76"/>
      <c r="I479" s="76"/>
      <c r="J479" s="76"/>
      <c r="K479" s="76"/>
      <c r="L479" s="76"/>
      <c r="M479" s="76"/>
      <c r="N479" s="76"/>
      <c r="O479" s="250"/>
      <c r="P479" s="172"/>
      <c r="Q479" s="168"/>
    </row>
    <row r="480" spans="1:17" ht="21.75" customHeight="1" x14ac:dyDescent="0.2">
      <c r="A480" s="262" t="s">
        <v>1022</v>
      </c>
      <c r="B480" s="186" t="s">
        <v>832</v>
      </c>
      <c r="C480" s="172" t="s">
        <v>22</v>
      </c>
      <c r="D480" s="205">
        <v>1200000</v>
      </c>
      <c r="E480" s="205"/>
      <c r="F480" s="76"/>
      <c r="G480" s="76"/>
      <c r="H480" s="76"/>
      <c r="I480" s="76">
        <v>2000000</v>
      </c>
      <c r="J480" s="76"/>
      <c r="K480" s="76"/>
      <c r="L480" s="76"/>
      <c r="M480" s="76"/>
      <c r="N480" s="76"/>
      <c r="O480" s="250"/>
      <c r="P480" s="172"/>
      <c r="Q480" s="168"/>
    </row>
    <row r="481" spans="1:17" ht="18" customHeight="1" x14ac:dyDescent="0.2">
      <c r="A481" s="262" t="s">
        <v>1023</v>
      </c>
      <c r="B481" s="186" t="s">
        <v>815</v>
      </c>
      <c r="C481" s="172" t="s">
        <v>22</v>
      </c>
      <c r="D481" s="205">
        <v>30000</v>
      </c>
      <c r="E481" s="205"/>
      <c r="F481" s="76"/>
      <c r="G481" s="76"/>
      <c r="H481" s="76"/>
      <c r="I481" s="76"/>
      <c r="J481" s="76"/>
      <c r="K481" s="76"/>
      <c r="L481" s="76"/>
      <c r="M481" s="76"/>
      <c r="N481" s="76"/>
      <c r="O481" s="250"/>
      <c r="P481" s="172"/>
      <c r="Q481" s="168"/>
    </row>
    <row r="482" spans="1:17" ht="19.5" customHeight="1" x14ac:dyDescent="0.2">
      <c r="A482" s="202" t="s">
        <v>1026</v>
      </c>
      <c r="B482" s="186" t="s">
        <v>820</v>
      </c>
      <c r="C482" s="172" t="s">
        <v>22</v>
      </c>
      <c r="D482" s="205"/>
      <c r="E482" s="205"/>
      <c r="F482" s="76"/>
      <c r="G482" s="76"/>
      <c r="H482" s="76"/>
      <c r="I482" s="76"/>
      <c r="J482" s="76"/>
      <c r="K482" s="76"/>
      <c r="L482" s="76">
        <v>2000000</v>
      </c>
      <c r="M482" s="76"/>
      <c r="N482" s="76"/>
      <c r="O482" s="250"/>
      <c r="P482" s="172"/>
      <c r="Q482" s="168"/>
    </row>
    <row r="483" spans="1:17" ht="15" x14ac:dyDescent="0.2">
      <c r="A483" s="202" t="s">
        <v>1027</v>
      </c>
      <c r="B483" s="186" t="s">
        <v>821</v>
      </c>
      <c r="C483" s="172" t="s">
        <v>22</v>
      </c>
      <c r="D483" s="205"/>
      <c r="E483" s="205"/>
      <c r="F483" s="76"/>
      <c r="G483" s="76"/>
      <c r="H483" s="76"/>
      <c r="I483" s="76"/>
      <c r="J483" s="76"/>
      <c r="K483" s="76"/>
      <c r="L483" s="76">
        <v>200000</v>
      </c>
      <c r="M483" s="76"/>
      <c r="N483" s="76"/>
      <c r="O483" s="251"/>
      <c r="P483" s="172"/>
      <c r="Q483" s="168"/>
    </row>
    <row r="484" spans="1:17" ht="15" x14ac:dyDescent="0.2">
      <c r="A484" s="202" t="s">
        <v>1028</v>
      </c>
      <c r="B484" s="186" t="s">
        <v>836</v>
      </c>
      <c r="C484" s="172" t="s">
        <v>22</v>
      </c>
      <c r="D484" s="227"/>
      <c r="E484" s="227"/>
      <c r="F484" s="179"/>
      <c r="G484" s="179"/>
      <c r="H484" s="179"/>
      <c r="I484" s="179">
        <v>500000</v>
      </c>
      <c r="J484" s="179"/>
      <c r="K484" s="179"/>
      <c r="L484" s="179">
        <v>500000</v>
      </c>
      <c r="M484" s="214"/>
      <c r="N484" s="214"/>
      <c r="O484" s="250"/>
      <c r="P484" s="178">
        <f>SUM(P452:P482)</f>
        <v>1142300</v>
      </c>
      <c r="Q484" s="188">
        <f>SUM(Q452:Q482)</f>
        <v>41000</v>
      </c>
    </row>
    <row r="485" spans="1:17" ht="15" x14ac:dyDescent="0.2">
      <c r="A485" s="202" t="s">
        <v>1029</v>
      </c>
      <c r="B485" s="186" t="s">
        <v>802</v>
      </c>
      <c r="C485" s="172" t="s">
        <v>22</v>
      </c>
      <c r="D485" s="205">
        <v>600000</v>
      </c>
      <c r="E485" s="205"/>
      <c r="F485" s="76"/>
      <c r="G485" s="76"/>
      <c r="H485" s="76"/>
      <c r="I485" s="76"/>
      <c r="J485" s="76"/>
      <c r="K485" s="76"/>
      <c r="L485" s="76"/>
      <c r="M485" s="76"/>
      <c r="N485" s="76"/>
      <c r="O485" s="250"/>
      <c r="P485" s="172"/>
      <c r="Q485" s="168"/>
    </row>
    <row r="486" spans="1:17" ht="15" x14ac:dyDescent="0.2">
      <c r="A486" s="202" t="s">
        <v>1038</v>
      </c>
      <c r="B486" s="186" t="s">
        <v>880</v>
      </c>
      <c r="C486" s="172" t="s">
        <v>22</v>
      </c>
      <c r="D486" s="205">
        <v>600000</v>
      </c>
      <c r="E486" s="205"/>
      <c r="F486" s="76"/>
      <c r="G486" s="76"/>
      <c r="H486" s="76"/>
      <c r="I486" s="76"/>
      <c r="J486" s="76"/>
      <c r="K486" s="76"/>
      <c r="L486" s="76"/>
      <c r="M486" s="76"/>
      <c r="N486" s="76"/>
      <c r="O486" s="250"/>
      <c r="P486" s="172"/>
      <c r="Q486" s="168"/>
    </row>
    <row r="487" spans="1:17" ht="15" x14ac:dyDescent="0.2">
      <c r="A487" s="202" t="s">
        <v>1039</v>
      </c>
      <c r="B487" s="186" t="s">
        <v>808</v>
      </c>
      <c r="C487" s="172" t="s">
        <v>22</v>
      </c>
      <c r="D487" s="205">
        <v>50000</v>
      </c>
      <c r="E487" s="205"/>
      <c r="F487" s="76"/>
      <c r="G487" s="76"/>
      <c r="H487" s="76"/>
      <c r="I487" s="76"/>
      <c r="J487" s="76"/>
      <c r="K487" s="76"/>
      <c r="L487" s="76"/>
      <c r="M487" s="76"/>
      <c r="N487" s="76"/>
      <c r="O487" s="250"/>
      <c r="P487" s="172">
        <v>56000</v>
      </c>
      <c r="Q487" s="168"/>
    </row>
    <row r="488" spans="1:17" ht="15" x14ac:dyDescent="0.2">
      <c r="A488" s="202" t="s">
        <v>1040</v>
      </c>
      <c r="B488" s="186" t="s">
        <v>809</v>
      </c>
      <c r="C488" s="172" t="s">
        <v>22</v>
      </c>
      <c r="D488" s="205"/>
      <c r="E488" s="205"/>
      <c r="F488" s="76"/>
      <c r="G488" s="76"/>
      <c r="H488" s="76"/>
      <c r="I488" s="76">
        <v>60000</v>
      </c>
      <c r="J488" s="76"/>
      <c r="K488" s="76"/>
      <c r="L488" s="76"/>
      <c r="M488" s="76"/>
      <c r="N488" s="76"/>
      <c r="O488" s="250"/>
      <c r="P488" s="172">
        <v>84000</v>
      </c>
      <c r="Q488" s="168"/>
    </row>
    <row r="489" spans="1:17" ht="15" x14ac:dyDescent="0.2">
      <c r="A489" s="202" t="s">
        <v>1041</v>
      </c>
      <c r="B489" s="186" t="s">
        <v>828</v>
      </c>
      <c r="C489" s="172" t="s">
        <v>22</v>
      </c>
      <c r="D489" s="205"/>
      <c r="E489" s="205"/>
      <c r="F489" s="76"/>
      <c r="G489" s="76"/>
      <c r="H489" s="76"/>
      <c r="I489" s="76"/>
      <c r="J489" s="76"/>
      <c r="K489" s="76"/>
      <c r="L489" s="76">
        <v>400000</v>
      </c>
      <c r="M489" s="76"/>
      <c r="N489" s="76"/>
      <c r="O489" s="250"/>
      <c r="P489" s="172">
        <v>12000</v>
      </c>
      <c r="Q489" s="168"/>
    </row>
    <row r="490" spans="1:17" ht="15" x14ac:dyDescent="0.2">
      <c r="A490" s="202" t="s">
        <v>1042</v>
      </c>
      <c r="B490" s="186" t="s">
        <v>899</v>
      </c>
      <c r="C490" s="172" t="s">
        <v>22</v>
      </c>
      <c r="D490" s="205"/>
      <c r="E490" s="205"/>
      <c r="F490" s="76"/>
      <c r="G490" s="76"/>
      <c r="H490" s="76"/>
      <c r="I490" s="76"/>
      <c r="J490" s="76"/>
      <c r="K490" s="76"/>
      <c r="L490" s="76">
        <v>1000000</v>
      </c>
      <c r="M490" s="76"/>
      <c r="N490" s="76"/>
      <c r="O490" s="250"/>
      <c r="P490" s="172">
        <v>22000</v>
      </c>
      <c r="Q490" s="168"/>
    </row>
    <row r="491" spans="1:17" ht="15" x14ac:dyDescent="0.2">
      <c r="A491" s="202" t="s">
        <v>1043</v>
      </c>
      <c r="B491" s="186" t="s">
        <v>810</v>
      </c>
      <c r="C491" s="172" t="s">
        <v>22</v>
      </c>
      <c r="D491" s="205">
        <v>70000</v>
      </c>
      <c r="E491" s="205"/>
      <c r="F491" s="76"/>
      <c r="G491" s="76"/>
      <c r="H491" s="76"/>
      <c r="I491" s="76"/>
      <c r="J491" s="76"/>
      <c r="K491" s="76"/>
      <c r="L491" s="76"/>
      <c r="M491" s="76"/>
      <c r="N491" s="76"/>
      <c r="O491" s="250"/>
      <c r="P491" s="172">
        <v>20000</v>
      </c>
      <c r="Q491" s="168"/>
    </row>
    <row r="492" spans="1:17" ht="15" x14ac:dyDescent="0.2">
      <c r="A492" s="202" t="s">
        <v>1044</v>
      </c>
      <c r="B492" s="186" t="s">
        <v>829</v>
      </c>
      <c r="C492" s="172" t="s">
        <v>22</v>
      </c>
      <c r="D492" s="205">
        <v>30000</v>
      </c>
      <c r="E492" s="205"/>
      <c r="F492" s="76"/>
      <c r="G492" s="76"/>
      <c r="H492" s="76"/>
      <c r="I492" s="76"/>
      <c r="J492" s="76"/>
      <c r="K492" s="76"/>
      <c r="L492" s="76"/>
      <c r="M492" s="76"/>
      <c r="N492" s="76"/>
      <c r="O492" s="250"/>
      <c r="P492" s="172">
        <v>20000</v>
      </c>
      <c r="Q492" s="168"/>
    </row>
    <row r="493" spans="1:17" ht="15" x14ac:dyDescent="0.2">
      <c r="A493" s="202" t="s">
        <v>1045</v>
      </c>
      <c r="B493" s="186" t="s">
        <v>830</v>
      </c>
      <c r="C493" s="172" t="s">
        <v>22</v>
      </c>
      <c r="D493" s="205"/>
      <c r="E493" s="205"/>
      <c r="F493" s="76"/>
      <c r="G493" s="76"/>
      <c r="H493" s="76"/>
      <c r="I493" s="76">
        <v>1000000</v>
      </c>
      <c r="J493" s="76"/>
      <c r="K493" s="76"/>
      <c r="L493" s="76"/>
      <c r="M493" s="76"/>
      <c r="N493" s="76"/>
      <c r="O493" s="250"/>
      <c r="P493" s="172">
        <v>12000</v>
      </c>
      <c r="Q493" s="168"/>
    </row>
    <row r="494" spans="1:17" ht="15" x14ac:dyDescent="0.2">
      <c r="A494" s="202" t="s">
        <v>1046</v>
      </c>
      <c r="B494" s="186" t="s">
        <v>881</v>
      </c>
      <c r="C494" s="172" t="s">
        <v>22</v>
      </c>
      <c r="D494" s="205">
        <v>200000</v>
      </c>
      <c r="E494" s="205"/>
      <c r="F494" s="76"/>
      <c r="G494" s="76"/>
      <c r="H494" s="76"/>
      <c r="I494" s="76">
        <v>1000000</v>
      </c>
      <c r="J494" s="76"/>
      <c r="K494" s="76"/>
      <c r="L494" s="76"/>
      <c r="M494" s="76"/>
      <c r="N494" s="76"/>
      <c r="O494" s="250"/>
      <c r="P494" s="172">
        <v>6000</v>
      </c>
      <c r="Q494" s="168"/>
    </row>
    <row r="495" spans="1:17" ht="15" x14ac:dyDescent="0.2">
      <c r="A495" s="202" t="s">
        <v>1047</v>
      </c>
      <c r="B495" s="186" t="s">
        <v>882</v>
      </c>
      <c r="C495" s="172" t="s">
        <v>22</v>
      </c>
      <c r="D495" s="205"/>
      <c r="E495" s="205"/>
      <c r="F495" s="76"/>
      <c r="G495" s="76"/>
      <c r="H495" s="76"/>
      <c r="I495" s="76">
        <v>1000000</v>
      </c>
      <c r="J495" s="76"/>
      <c r="K495" s="76"/>
      <c r="L495" s="76">
        <v>1000000</v>
      </c>
      <c r="M495" s="76"/>
      <c r="N495" s="76"/>
      <c r="O495" s="250"/>
      <c r="P495" s="172"/>
      <c r="Q495" s="168"/>
    </row>
    <row r="496" spans="1:17" ht="15" x14ac:dyDescent="0.2">
      <c r="A496" s="202" t="s">
        <v>1048</v>
      </c>
      <c r="B496" s="186" t="s">
        <v>831</v>
      </c>
      <c r="C496" s="172" t="s">
        <v>22</v>
      </c>
      <c r="D496" s="205"/>
      <c r="E496" s="205"/>
      <c r="F496" s="76"/>
      <c r="G496" s="76"/>
      <c r="H496" s="76"/>
      <c r="I496" s="76">
        <v>80000</v>
      </c>
      <c r="J496" s="76"/>
      <c r="K496" s="76"/>
      <c r="L496" s="76"/>
      <c r="M496" s="76"/>
      <c r="N496" s="76"/>
      <c r="O496" s="250"/>
      <c r="P496" s="172">
        <v>8000</v>
      </c>
      <c r="Q496" s="168"/>
    </row>
    <row r="497" spans="1:17" ht="15" x14ac:dyDescent="0.2">
      <c r="A497" s="202" t="s">
        <v>1050</v>
      </c>
      <c r="B497" s="186" t="s">
        <v>1225</v>
      </c>
      <c r="C497" s="172" t="s">
        <v>22</v>
      </c>
      <c r="D497" s="76">
        <v>1000000</v>
      </c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250"/>
      <c r="P497" s="172">
        <v>5000</v>
      </c>
      <c r="Q497" s="168"/>
    </row>
    <row r="498" spans="1:17" ht="15" x14ac:dyDescent="0.2">
      <c r="A498" s="202" t="s">
        <v>1051</v>
      </c>
      <c r="B498" s="186" t="s">
        <v>883</v>
      </c>
      <c r="C498" s="172" t="s">
        <v>22</v>
      </c>
      <c r="D498" s="76"/>
      <c r="E498" s="76"/>
      <c r="F498" s="76"/>
      <c r="G498" s="76"/>
      <c r="H498" s="76"/>
      <c r="I498" s="76"/>
      <c r="J498" s="76"/>
      <c r="K498" s="76"/>
      <c r="L498" s="76">
        <v>10000000</v>
      </c>
      <c r="M498" s="76"/>
      <c r="N498" s="76"/>
      <c r="O498" s="250"/>
      <c r="P498" s="172">
        <v>8000</v>
      </c>
      <c r="Q498" s="168"/>
    </row>
    <row r="499" spans="1:17" ht="15" x14ac:dyDescent="0.2">
      <c r="A499" s="202" t="s">
        <v>1052</v>
      </c>
      <c r="B499" s="186" t="s">
        <v>812</v>
      </c>
      <c r="C499" s="172" t="s">
        <v>22</v>
      </c>
      <c r="D499" s="182">
        <v>1800000</v>
      </c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250"/>
      <c r="P499" s="172">
        <v>6000</v>
      </c>
      <c r="Q499" s="168"/>
    </row>
    <row r="500" spans="1:17" ht="15" x14ac:dyDescent="0.2">
      <c r="A500" s="202" t="s">
        <v>1053</v>
      </c>
      <c r="B500" s="186" t="s">
        <v>833</v>
      </c>
      <c r="C500" s="172" t="s">
        <v>22</v>
      </c>
      <c r="D500" s="182"/>
      <c r="E500" s="76"/>
      <c r="F500" s="76"/>
      <c r="G500" s="76"/>
      <c r="H500" s="76"/>
      <c r="I500" s="76"/>
      <c r="J500" s="76"/>
      <c r="K500" s="76"/>
      <c r="L500" s="76">
        <v>2000000</v>
      </c>
      <c r="M500" s="76"/>
      <c r="N500" s="76"/>
      <c r="O500" s="250"/>
      <c r="P500" s="172">
        <v>8000</v>
      </c>
      <c r="Q500" s="168"/>
    </row>
    <row r="501" spans="1:17" ht="15" x14ac:dyDescent="0.2">
      <c r="A501" s="202" t="s">
        <v>1055</v>
      </c>
      <c r="B501" s="186" t="s">
        <v>815</v>
      </c>
      <c r="C501" s="172" t="s">
        <v>22</v>
      </c>
      <c r="D501" s="182">
        <v>30000</v>
      </c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250"/>
      <c r="P501" s="172">
        <v>1000</v>
      </c>
      <c r="Q501" s="168"/>
    </row>
    <row r="502" spans="1:17" ht="15" x14ac:dyDescent="0.2">
      <c r="A502" s="202" t="s">
        <v>1056</v>
      </c>
      <c r="B502" s="186" t="s">
        <v>835</v>
      </c>
      <c r="C502" s="172" t="s">
        <v>22</v>
      </c>
      <c r="D502" s="182"/>
      <c r="E502" s="76"/>
      <c r="F502" s="76"/>
      <c r="G502" s="76"/>
      <c r="H502" s="76"/>
      <c r="I502" s="76"/>
      <c r="J502" s="76"/>
      <c r="K502" s="76"/>
      <c r="L502" s="76">
        <v>250000</v>
      </c>
      <c r="M502" s="76"/>
      <c r="N502" s="76"/>
      <c r="O502" s="250"/>
      <c r="P502" s="172">
        <v>500</v>
      </c>
      <c r="Q502" s="168"/>
    </row>
    <row r="503" spans="1:17" ht="15" x14ac:dyDescent="0.2">
      <c r="A503" s="202" t="s">
        <v>1057</v>
      </c>
      <c r="B503" s="186" t="s">
        <v>811</v>
      </c>
      <c r="C503" s="172" t="s">
        <v>22</v>
      </c>
      <c r="D503" s="76">
        <v>5000</v>
      </c>
      <c r="E503" s="76"/>
      <c r="F503" s="168"/>
      <c r="G503" s="182"/>
      <c r="H503" s="182"/>
      <c r="I503" s="182"/>
      <c r="J503" s="76"/>
      <c r="K503" s="76"/>
      <c r="L503" s="76"/>
      <c r="M503" s="76"/>
      <c r="N503" s="76"/>
      <c r="O503" s="250"/>
      <c r="P503" s="172">
        <v>4000</v>
      </c>
      <c r="Q503" s="168"/>
    </row>
    <row r="504" spans="1:17" ht="15" x14ac:dyDescent="0.2">
      <c r="A504" s="202" t="s">
        <v>990</v>
      </c>
      <c r="B504" s="186" t="s">
        <v>249</v>
      </c>
      <c r="C504" s="172" t="s">
        <v>22</v>
      </c>
      <c r="D504" s="76"/>
      <c r="E504" s="76"/>
      <c r="F504" s="76"/>
      <c r="G504" s="76"/>
      <c r="H504" s="76"/>
      <c r="I504" s="182"/>
      <c r="J504" s="168"/>
      <c r="K504" s="182"/>
      <c r="L504" s="76">
        <v>3000000</v>
      </c>
      <c r="M504" s="76"/>
      <c r="N504" s="76"/>
      <c r="O504" s="250"/>
      <c r="P504" s="172">
        <v>7000</v>
      </c>
      <c r="Q504" s="168"/>
    </row>
    <row r="505" spans="1:17" ht="15" x14ac:dyDescent="0.2">
      <c r="A505" s="202" t="s">
        <v>1060</v>
      </c>
      <c r="B505" s="186" t="s">
        <v>334</v>
      </c>
      <c r="C505" s="172" t="s">
        <v>22</v>
      </c>
      <c r="D505" s="76"/>
      <c r="E505" s="76"/>
      <c r="F505" s="76"/>
      <c r="G505" s="76"/>
      <c r="H505" s="76"/>
      <c r="I505" s="182">
        <v>750000</v>
      </c>
      <c r="J505" s="168"/>
      <c r="K505" s="182"/>
      <c r="L505" s="76"/>
      <c r="M505" s="76"/>
      <c r="N505" s="76"/>
      <c r="O505" s="250"/>
      <c r="P505" s="172">
        <v>5000</v>
      </c>
      <c r="Q505" s="168"/>
    </row>
    <row r="506" spans="1:17" ht="15" x14ac:dyDescent="0.2">
      <c r="A506" s="202" t="s">
        <v>1061</v>
      </c>
      <c r="B506" s="186" t="s">
        <v>840</v>
      </c>
      <c r="C506" s="172" t="s">
        <v>22</v>
      </c>
      <c r="D506" s="76"/>
      <c r="E506" s="76"/>
      <c r="F506" s="76"/>
      <c r="G506" s="76"/>
      <c r="H506" s="76"/>
      <c r="I506" s="182">
        <v>50000</v>
      </c>
      <c r="J506" s="168"/>
      <c r="K506" s="182"/>
      <c r="L506" s="76"/>
      <c r="M506" s="76"/>
      <c r="N506" s="76"/>
      <c r="O506" s="250"/>
      <c r="P506" s="172">
        <v>3000</v>
      </c>
      <c r="Q506" s="168"/>
    </row>
    <row r="507" spans="1:17" ht="15" x14ac:dyDescent="0.2">
      <c r="A507" s="202" t="s">
        <v>1062</v>
      </c>
      <c r="B507" s="186" t="s">
        <v>23</v>
      </c>
      <c r="C507" s="172" t="s">
        <v>22</v>
      </c>
      <c r="D507" s="76"/>
      <c r="E507" s="76"/>
      <c r="F507" s="76"/>
      <c r="G507" s="76"/>
      <c r="H507" s="76"/>
      <c r="I507" s="182">
        <v>150000</v>
      </c>
      <c r="J507" s="168"/>
      <c r="K507" s="182"/>
      <c r="L507" s="76"/>
      <c r="M507" s="76"/>
      <c r="N507" s="76"/>
      <c r="O507" s="250"/>
      <c r="P507" s="172">
        <v>6000</v>
      </c>
      <c r="Q507" s="168"/>
    </row>
    <row r="508" spans="1:17" ht="15" x14ac:dyDescent="0.2">
      <c r="A508" s="202" t="s">
        <v>982</v>
      </c>
      <c r="B508" s="186" t="s">
        <v>841</v>
      </c>
      <c r="C508" s="172" t="s">
        <v>22</v>
      </c>
      <c r="D508" s="76"/>
      <c r="E508" s="76"/>
      <c r="F508" s="76"/>
      <c r="G508" s="76"/>
      <c r="H508" s="76"/>
      <c r="I508" s="182">
        <v>600000</v>
      </c>
      <c r="J508" s="168"/>
      <c r="K508" s="182"/>
      <c r="L508" s="76"/>
      <c r="M508" s="76"/>
      <c r="N508" s="76"/>
      <c r="O508" s="250"/>
      <c r="P508" s="172">
        <v>2000</v>
      </c>
      <c r="Q508" s="168"/>
    </row>
    <row r="509" spans="1:17" ht="15" x14ac:dyDescent="0.2">
      <c r="A509" s="193" t="s">
        <v>1327</v>
      </c>
      <c r="B509" s="186" t="s">
        <v>1265</v>
      </c>
      <c r="C509" s="172" t="s">
        <v>22</v>
      </c>
      <c r="D509" s="76"/>
      <c r="E509" s="76"/>
      <c r="F509" s="76"/>
      <c r="G509" s="76"/>
      <c r="H509" s="76"/>
      <c r="I509" s="76"/>
      <c r="J509" s="75"/>
      <c r="K509" s="76"/>
      <c r="L509" s="76"/>
      <c r="M509" s="76" t="s">
        <v>45</v>
      </c>
      <c r="N509" s="76">
        <v>24620000</v>
      </c>
      <c r="O509" s="250"/>
      <c r="P509" s="172">
        <v>4000</v>
      </c>
      <c r="Q509" s="168"/>
    </row>
    <row r="510" spans="1:17" ht="21.75" customHeight="1" x14ac:dyDescent="0.2">
      <c r="A510" s="197" t="s">
        <v>1255</v>
      </c>
      <c r="B510" s="186" t="s">
        <v>1256</v>
      </c>
      <c r="C510" s="172" t="s">
        <v>22</v>
      </c>
      <c r="D510" s="76"/>
      <c r="E510" s="76"/>
      <c r="F510" s="76" t="s">
        <v>27</v>
      </c>
      <c r="G510" s="76"/>
      <c r="H510" s="76"/>
      <c r="I510" s="76"/>
      <c r="J510" s="75"/>
      <c r="K510" s="76"/>
      <c r="L510" s="76"/>
      <c r="M510" s="76" t="s">
        <v>45</v>
      </c>
      <c r="N510" s="76">
        <v>14044800</v>
      </c>
      <c r="O510" s="250"/>
      <c r="P510" s="172">
        <v>1500</v>
      </c>
      <c r="Q510" s="168"/>
    </row>
    <row r="511" spans="1:17" ht="20.25" customHeight="1" x14ac:dyDescent="0.2">
      <c r="A511" s="193">
        <v>24.6</v>
      </c>
      <c r="B511" s="168" t="s">
        <v>703</v>
      </c>
      <c r="C511" s="172" t="s">
        <v>22</v>
      </c>
      <c r="D511" s="76">
        <v>100000</v>
      </c>
      <c r="E511" s="76"/>
      <c r="F511" s="168"/>
      <c r="G511" s="182"/>
      <c r="H511" s="182"/>
      <c r="I511" s="76"/>
      <c r="J511" s="76"/>
      <c r="K511" s="76"/>
      <c r="L511" s="76"/>
      <c r="M511" s="76"/>
      <c r="N511" s="76"/>
      <c r="O511" s="250"/>
      <c r="P511" s="172">
        <v>1000</v>
      </c>
      <c r="Q511" s="168"/>
    </row>
    <row r="512" spans="1:17" ht="27" customHeight="1" x14ac:dyDescent="0.2">
      <c r="A512" s="193">
        <v>24.7</v>
      </c>
      <c r="B512" s="168" t="s">
        <v>607</v>
      </c>
      <c r="C512" s="172" t="s">
        <v>22</v>
      </c>
      <c r="D512" s="76">
        <v>200000</v>
      </c>
      <c r="E512" s="76"/>
      <c r="F512" s="168"/>
      <c r="G512" s="182"/>
      <c r="H512" s="182"/>
      <c r="I512" s="76"/>
      <c r="J512" s="76"/>
      <c r="K512" s="76"/>
      <c r="L512" s="76"/>
      <c r="M512" s="76"/>
      <c r="N512" s="76"/>
      <c r="O512" s="250"/>
      <c r="P512" s="172">
        <v>1500</v>
      </c>
      <c r="Q512" s="168"/>
    </row>
    <row r="513" spans="1:17" ht="20.25" customHeight="1" x14ac:dyDescent="0.2">
      <c r="A513" s="193">
        <v>24.8</v>
      </c>
      <c r="B513" s="168" t="s">
        <v>702</v>
      </c>
      <c r="C513" s="172" t="s">
        <v>22</v>
      </c>
      <c r="D513" s="76">
        <v>200000</v>
      </c>
      <c r="E513" s="76"/>
      <c r="F513" s="168"/>
      <c r="G513" s="182"/>
      <c r="H513" s="182"/>
      <c r="I513" s="76">
        <v>50000</v>
      </c>
      <c r="J513" s="76"/>
      <c r="K513" s="76"/>
      <c r="L513" s="76">
        <v>50000</v>
      </c>
      <c r="M513" s="76"/>
      <c r="N513" s="76"/>
      <c r="O513" s="250"/>
      <c r="P513" s="172">
        <v>1500</v>
      </c>
      <c r="Q513" s="168"/>
    </row>
    <row r="514" spans="1:17" ht="22.5" customHeight="1" x14ac:dyDescent="0.2">
      <c r="A514" s="202">
        <v>30.09</v>
      </c>
      <c r="B514" s="168" t="s">
        <v>531</v>
      </c>
      <c r="C514" s="172" t="s">
        <v>22</v>
      </c>
      <c r="D514" s="76"/>
      <c r="E514" s="76"/>
      <c r="F514" s="205" t="s">
        <v>45</v>
      </c>
      <c r="G514" s="205">
        <v>6100000</v>
      </c>
      <c r="H514" s="205"/>
      <c r="I514" s="76"/>
      <c r="J514" s="76"/>
      <c r="K514" s="76"/>
      <c r="L514" s="76"/>
      <c r="M514" s="76"/>
      <c r="N514" s="76"/>
      <c r="O514" s="250"/>
      <c r="P514" s="172">
        <v>5000</v>
      </c>
      <c r="Q514" s="168"/>
    </row>
    <row r="515" spans="1:17" ht="30" customHeight="1" x14ac:dyDescent="0.2">
      <c r="A515" s="193">
        <v>33.4</v>
      </c>
      <c r="B515" s="168" t="s">
        <v>318</v>
      </c>
      <c r="C515" s="172" t="s">
        <v>22</v>
      </c>
      <c r="D515" s="76">
        <v>50000</v>
      </c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250"/>
      <c r="P515" s="172">
        <v>5000</v>
      </c>
      <c r="Q515" s="168"/>
    </row>
    <row r="516" spans="1:17" ht="24" customHeight="1" x14ac:dyDescent="0.2">
      <c r="A516" s="193">
        <v>33.5</v>
      </c>
      <c r="B516" s="168" t="s">
        <v>319</v>
      </c>
      <c r="C516" s="172" t="s">
        <v>22</v>
      </c>
      <c r="D516" s="76"/>
      <c r="E516" s="76"/>
      <c r="F516" s="76"/>
      <c r="G516" s="76"/>
      <c r="H516" s="76"/>
      <c r="I516" s="76">
        <v>100000</v>
      </c>
      <c r="J516" s="76"/>
      <c r="K516" s="76"/>
      <c r="L516" s="76"/>
      <c r="M516" s="76"/>
      <c r="N516" s="76"/>
      <c r="O516" s="250"/>
      <c r="P516" s="172">
        <v>5000</v>
      </c>
      <c r="Q516" s="168"/>
    </row>
    <row r="517" spans="1:17" ht="21.75" customHeight="1" x14ac:dyDescent="0.2">
      <c r="A517" s="193">
        <v>33.6</v>
      </c>
      <c r="B517" s="168" t="s">
        <v>320</v>
      </c>
      <c r="C517" s="172" t="s">
        <v>22</v>
      </c>
      <c r="D517" s="76">
        <v>200000</v>
      </c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250"/>
      <c r="P517" s="172">
        <v>5000</v>
      </c>
      <c r="Q517" s="168"/>
    </row>
    <row r="518" spans="1:17" ht="21.75" customHeight="1" x14ac:dyDescent="0.2">
      <c r="A518" s="193">
        <v>33.700000000000003</v>
      </c>
      <c r="B518" s="168" t="s">
        <v>321</v>
      </c>
      <c r="C518" s="172" t="s">
        <v>22</v>
      </c>
      <c r="D518" s="76">
        <v>100000</v>
      </c>
      <c r="E518" s="76"/>
      <c r="F518" s="76"/>
      <c r="G518" s="76"/>
      <c r="H518" s="76"/>
      <c r="I518" s="76">
        <v>100000</v>
      </c>
      <c r="J518" s="76"/>
      <c r="K518" s="76"/>
      <c r="L518" s="76"/>
      <c r="M518" s="76"/>
      <c r="N518" s="76"/>
      <c r="O518" s="250"/>
      <c r="P518" s="172">
        <v>5000</v>
      </c>
      <c r="Q518" s="168"/>
    </row>
    <row r="519" spans="1:17" ht="24" customHeight="1" x14ac:dyDescent="0.2">
      <c r="A519" s="193">
        <v>34.5</v>
      </c>
      <c r="B519" s="168" t="s">
        <v>591</v>
      </c>
      <c r="C519" s="172" t="s">
        <v>22</v>
      </c>
      <c r="D519" s="76"/>
      <c r="E519" s="76" t="s">
        <v>27</v>
      </c>
      <c r="F519" s="76" t="s">
        <v>45</v>
      </c>
      <c r="G519" s="76">
        <v>3350000</v>
      </c>
      <c r="H519" s="76"/>
      <c r="I519" s="76"/>
      <c r="J519" s="76"/>
      <c r="K519" s="76"/>
      <c r="L519" s="76"/>
      <c r="M519" s="76"/>
      <c r="N519" s="76"/>
      <c r="O519" s="250"/>
      <c r="P519" s="172">
        <v>5000</v>
      </c>
      <c r="Q519" s="168"/>
    </row>
    <row r="520" spans="1:17" ht="24" customHeight="1" x14ac:dyDescent="0.2">
      <c r="A520" s="193">
        <v>37.299999999999997</v>
      </c>
      <c r="B520" s="75" t="s">
        <v>1258</v>
      </c>
      <c r="C520" s="172" t="s">
        <v>22</v>
      </c>
      <c r="D520" s="76" t="s">
        <v>27</v>
      </c>
      <c r="E520" s="76"/>
      <c r="F520" s="76" t="s">
        <v>45</v>
      </c>
      <c r="G520" s="76">
        <v>625370</v>
      </c>
      <c r="H520" s="76"/>
      <c r="I520" s="76"/>
      <c r="J520" s="76"/>
      <c r="K520" s="76"/>
      <c r="L520" s="76"/>
      <c r="M520" s="76"/>
      <c r="N520" s="76"/>
      <c r="O520" s="250"/>
      <c r="P520" s="172"/>
      <c r="Q520" s="168"/>
    </row>
    <row r="521" spans="1:17" ht="20.25" customHeight="1" x14ac:dyDescent="0.2">
      <c r="A521" s="229">
        <v>46.1</v>
      </c>
      <c r="B521" s="75" t="s">
        <v>538</v>
      </c>
      <c r="C521" s="172" t="s">
        <v>22</v>
      </c>
      <c r="D521" s="76"/>
      <c r="E521" s="76">
        <v>1700000</v>
      </c>
      <c r="F521" s="76"/>
      <c r="G521" s="76"/>
      <c r="H521" s="76"/>
      <c r="I521" s="76">
        <v>2500000</v>
      </c>
      <c r="J521" s="76"/>
      <c r="K521" s="76"/>
      <c r="L521" s="76">
        <v>3750000</v>
      </c>
      <c r="M521" s="76"/>
      <c r="N521" s="76"/>
      <c r="O521" s="250"/>
      <c r="P521" s="172">
        <v>5000</v>
      </c>
      <c r="Q521" s="168"/>
    </row>
    <row r="522" spans="1:17" ht="15" x14ac:dyDescent="0.2">
      <c r="A522" s="229">
        <v>46.2</v>
      </c>
      <c r="B522" s="186" t="s">
        <v>1205</v>
      </c>
      <c r="C522" s="172" t="s">
        <v>22</v>
      </c>
      <c r="D522" s="185"/>
      <c r="E522" s="185"/>
      <c r="F522" s="274" t="s">
        <v>1300</v>
      </c>
      <c r="G522" s="185">
        <v>20000000</v>
      </c>
      <c r="H522" s="185"/>
      <c r="I522" s="185"/>
      <c r="J522" s="185" t="s">
        <v>1300</v>
      </c>
      <c r="K522" s="185">
        <v>17000000</v>
      </c>
      <c r="L522" s="185"/>
      <c r="M522" s="185" t="s">
        <v>1300</v>
      </c>
      <c r="N522" s="185">
        <v>7000000</v>
      </c>
      <c r="O522" s="250"/>
      <c r="P522" s="172">
        <v>5000</v>
      </c>
      <c r="Q522" s="168"/>
    </row>
    <row r="523" spans="1:17" ht="15" x14ac:dyDescent="0.2">
      <c r="A523" s="229">
        <v>46.3</v>
      </c>
      <c r="B523" s="186" t="s">
        <v>539</v>
      </c>
      <c r="C523" s="172" t="s">
        <v>22</v>
      </c>
      <c r="D523" s="76"/>
      <c r="E523" s="76">
        <v>1600000</v>
      </c>
      <c r="F523" s="76" t="s">
        <v>27</v>
      </c>
      <c r="G523" s="76" t="s">
        <v>27</v>
      </c>
      <c r="H523" s="76"/>
      <c r="I523" s="76"/>
      <c r="J523" s="76" t="s">
        <v>877</v>
      </c>
      <c r="K523" s="76">
        <v>1400000</v>
      </c>
      <c r="L523" s="76"/>
      <c r="M523" s="76" t="s">
        <v>877</v>
      </c>
      <c r="N523" s="76">
        <v>1200000</v>
      </c>
      <c r="O523" s="250"/>
      <c r="P523" s="178">
        <f>SUM(P487:P522)</f>
        <v>345000</v>
      </c>
      <c r="Q523" s="188">
        <f>SUM(Q487:Q522)</f>
        <v>0</v>
      </c>
    </row>
    <row r="524" spans="1:17" ht="15" x14ac:dyDescent="0.2">
      <c r="A524" s="229">
        <v>46.4</v>
      </c>
      <c r="B524" s="186" t="s">
        <v>540</v>
      </c>
      <c r="C524" s="172" t="s">
        <v>22</v>
      </c>
      <c r="D524" s="76" t="s">
        <v>27</v>
      </c>
      <c r="E524" s="76">
        <v>600000</v>
      </c>
      <c r="F524" s="76"/>
      <c r="G524" s="76"/>
      <c r="H524" s="76"/>
      <c r="I524" s="76">
        <v>600000</v>
      </c>
      <c r="J524" s="76"/>
      <c r="K524" s="168"/>
      <c r="L524" s="76">
        <v>550000</v>
      </c>
      <c r="M524" s="76"/>
      <c r="N524" s="76"/>
      <c r="O524" s="250"/>
      <c r="P524" s="172"/>
      <c r="Q524" s="168"/>
    </row>
    <row r="525" spans="1:17" ht="15" x14ac:dyDescent="0.2">
      <c r="A525" s="229">
        <v>46.5</v>
      </c>
      <c r="B525" s="186" t="s">
        <v>1234</v>
      </c>
      <c r="C525" s="172" t="s">
        <v>22</v>
      </c>
      <c r="D525" s="76"/>
      <c r="E525" s="76"/>
      <c r="F525" s="76" t="s">
        <v>541</v>
      </c>
      <c r="G525" s="76">
        <v>22000000</v>
      </c>
      <c r="H525" s="76"/>
      <c r="I525" s="76"/>
      <c r="J525" s="76" t="s">
        <v>541</v>
      </c>
      <c r="K525" s="168">
        <v>18000000</v>
      </c>
      <c r="L525" s="76" t="s">
        <v>27</v>
      </c>
      <c r="M525" s="76"/>
      <c r="N525" s="76"/>
      <c r="O525" s="250"/>
      <c r="P525" s="172"/>
      <c r="Q525" s="168"/>
    </row>
    <row r="526" spans="1:17" ht="15" x14ac:dyDescent="0.2">
      <c r="A526" s="229">
        <v>46.7</v>
      </c>
      <c r="B526" s="186" t="s">
        <v>542</v>
      </c>
      <c r="C526" s="172" t="s">
        <v>22</v>
      </c>
      <c r="D526" s="76"/>
      <c r="E526" s="76"/>
      <c r="F526" s="76" t="s">
        <v>45</v>
      </c>
      <c r="G526" s="76">
        <v>3900000</v>
      </c>
      <c r="H526" s="76"/>
      <c r="I526" s="76"/>
      <c r="J526" s="76" t="s">
        <v>45</v>
      </c>
      <c r="K526" s="76">
        <v>2000000</v>
      </c>
      <c r="L526" s="76"/>
      <c r="M526" s="76" t="s">
        <v>45</v>
      </c>
      <c r="N526" s="76">
        <v>3000000</v>
      </c>
      <c r="O526" s="250"/>
      <c r="P526" s="172"/>
      <c r="Q526" s="168"/>
    </row>
    <row r="527" spans="1:17" ht="15" x14ac:dyDescent="0.2">
      <c r="A527" s="229">
        <v>46.9</v>
      </c>
      <c r="B527" s="186" t="s">
        <v>1204</v>
      </c>
      <c r="C527" s="172" t="s">
        <v>22</v>
      </c>
      <c r="D527" s="76"/>
      <c r="E527" s="76">
        <v>750000</v>
      </c>
      <c r="F527" s="76"/>
      <c r="G527" s="182"/>
      <c r="H527" s="182"/>
      <c r="I527" s="76"/>
      <c r="J527" s="76"/>
      <c r="K527" s="76"/>
      <c r="L527" s="76"/>
      <c r="M527" s="76"/>
      <c r="N527" s="76"/>
      <c r="O527" s="250"/>
      <c r="P527" s="172"/>
      <c r="Q527" s="168"/>
    </row>
    <row r="528" spans="1:17" ht="15" x14ac:dyDescent="0.2">
      <c r="A528" s="206">
        <v>46.1</v>
      </c>
      <c r="B528" s="186" t="s">
        <v>1180</v>
      </c>
      <c r="C528" s="172" t="s">
        <v>22</v>
      </c>
      <c r="D528" s="76">
        <v>1500000</v>
      </c>
      <c r="E528" s="76"/>
      <c r="F528" s="76"/>
      <c r="G528" s="182"/>
      <c r="H528" s="182"/>
      <c r="I528" s="76">
        <v>2250000</v>
      </c>
      <c r="J528" s="76"/>
      <c r="K528" s="76"/>
      <c r="L528" s="76">
        <v>3300000</v>
      </c>
      <c r="M528" s="76"/>
      <c r="N528" s="76"/>
      <c r="O528" s="250"/>
      <c r="P528" s="172"/>
      <c r="Q528" s="168"/>
    </row>
    <row r="529" spans="1:17" ht="15" x14ac:dyDescent="0.2">
      <c r="A529" s="206">
        <v>46.11</v>
      </c>
      <c r="B529" s="186" t="s">
        <v>543</v>
      </c>
      <c r="C529" s="172" t="s">
        <v>22</v>
      </c>
      <c r="D529" s="76" t="s">
        <v>27</v>
      </c>
      <c r="E529" s="76">
        <v>2600000</v>
      </c>
      <c r="F529" s="76"/>
      <c r="G529" s="76"/>
      <c r="H529" s="76"/>
      <c r="I529" s="76">
        <v>2750000</v>
      </c>
      <c r="J529" s="76"/>
      <c r="K529" s="76"/>
      <c r="L529" s="76">
        <v>2880000</v>
      </c>
      <c r="M529" s="76"/>
      <c r="N529" s="76"/>
      <c r="O529" s="250"/>
      <c r="P529" s="172"/>
      <c r="Q529" s="168"/>
    </row>
    <row r="530" spans="1:17" ht="15" x14ac:dyDescent="0.2">
      <c r="A530" s="229">
        <v>46.12</v>
      </c>
      <c r="B530" s="186" t="s">
        <v>544</v>
      </c>
      <c r="C530" s="172" t="s">
        <v>22</v>
      </c>
      <c r="D530" s="76" t="s">
        <v>27</v>
      </c>
      <c r="E530" s="76">
        <v>1575000</v>
      </c>
      <c r="F530" s="205"/>
      <c r="G530" s="76"/>
      <c r="H530" s="76"/>
      <c r="I530" s="76">
        <v>1660000</v>
      </c>
      <c r="J530" s="76"/>
      <c r="K530" s="76"/>
      <c r="L530" s="76">
        <v>1740000</v>
      </c>
      <c r="M530" s="76"/>
      <c r="N530" s="76"/>
      <c r="O530" s="250"/>
      <c r="P530" s="172"/>
      <c r="Q530" s="168"/>
    </row>
    <row r="531" spans="1:17" ht="15" x14ac:dyDescent="0.2">
      <c r="A531" s="229">
        <v>46.14</v>
      </c>
      <c r="B531" s="186" t="s">
        <v>546</v>
      </c>
      <c r="C531" s="172" t="s">
        <v>22</v>
      </c>
      <c r="D531" s="76"/>
      <c r="E531" s="76"/>
      <c r="F531" s="76"/>
      <c r="G531" s="76"/>
      <c r="H531" s="76"/>
      <c r="I531" s="76">
        <v>15000000</v>
      </c>
      <c r="J531" s="76"/>
      <c r="K531" s="76"/>
      <c r="L531" s="76"/>
      <c r="M531" s="76"/>
      <c r="N531" s="76"/>
      <c r="O531" s="250"/>
      <c r="P531" s="172"/>
      <c r="Q531" s="168"/>
    </row>
    <row r="532" spans="1:17" ht="15" x14ac:dyDescent="0.2">
      <c r="A532" s="229">
        <v>46.16</v>
      </c>
      <c r="B532" s="186" t="s">
        <v>1235</v>
      </c>
      <c r="C532" s="172" t="s">
        <v>22</v>
      </c>
      <c r="D532" s="76"/>
      <c r="E532" s="76">
        <v>160000</v>
      </c>
      <c r="F532" s="76"/>
      <c r="G532" s="76"/>
      <c r="H532" s="76"/>
      <c r="I532" s="76"/>
      <c r="J532" s="76" t="s">
        <v>537</v>
      </c>
      <c r="K532" s="76">
        <v>170000</v>
      </c>
      <c r="L532" s="76"/>
      <c r="M532" s="76" t="s">
        <v>537</v>
      </c>
      <c r="N532" s="76">
        <v>178000</v>
      </c>
      <c r="O532" s="250"/>
      <c r="P532" s="172"/>
      <c r="Q532" s="168"/>
    </row>
    <row r="533" spans="1:17" ht="30" x14ac:dyDescent="0.2">
      <c r="A533" s="206">
        <v>46.17</v>
      </c>
      <c r="B533" s="231" t="s">
        <v>399</v>
      </c>
      <c r="C533" s="172" t="s">
        <v>22</v>
      </c>
      <c r="D533" s="76" t="s">
        <v>27</v>
      </c>
      <c r="E533" s="76">
        <v>280000</v>
      </c>
      <c r="F533" s="76"/>
      <c r="G533" s="76"/>
      <c r="H533" s="76"/>
      <c r="I533" s="76">
        <v>300000</v>
      </c>
      <c r="J533" s="76"/>
      <c r="K533" s="76"/>
      <c r="L533" s="76">
        <v>316000</v>
      </c>
      <c r="M533" s="76"/>
      <c r="N533" s="76"/>
      <c r="O533" s="250"/>
      <c r="P533" s="172"/>
      <c r="Q533" s="168"/>
    </row>
    <row r="534" spans="1:17" ht="30" x14ac:dyDescent="0.2">
      <c r="A534" s="229">
        <v>46.18</v>
      </c>
      <c r="B534" s="231" t="s">
        <v>400</v>
      </c>
      <c r="C534" s="172" t="s">
        <v>22</v>
      </c>
      <c r="D534" s="76" t="s">
        <v>27</v>
      </c>
      <c r="E534" s="76">
        <v>130000</v>
      </c>
      <c r="F534" s="76"/>
      <c r="G534" s="76"/>
      <c r="H534" s="76"/>
      <c r="I534" s="76">
        <v>136500</v>
      </c>
      <c r="J534" s="76"/>
      <c r="K534" s="76"/>
      <c r="L534" s="76">
        <v>144000</v>
      </c>
      <c r="M534" s="76"/>
      <c r="N534" s="76"/>
      <c r="O534" s="250"/>
      <c r="P534" s="172"/>
      <c r="Q534" s="168"/>
    </row>
    <row r="535" spans="1:17" ht="30" x14ac:dyDescent="0.2">
      <c r="A535" s="206">
        <v>46.19</v>
      </c>
      <c r="B535" s="231" t="s">
        <v>401</v>
      </c>
      <c r="C535" s="172" t="s">
        <v>22</v>
      </c>
      <c r="D535" s="76" t="s">
        <v>27</v>
      </c>
      <c r="E535" s="76">
        <v>150000</v>
      </c>
      <c r="F535" s="76"/>
      <c r="G535" s="76"/>
      <c r="H535" s="76"/>
      <c r="I535" s="76">
        <v>160000</v>
      </c>
      <c r="J535" s="76"/>
      <c r="K535" s="76"/>
      <c r="L535" s="76">
        <v>168000</v>
      </c>
      <c r="M535" s="76"/>
      <c r="N535" s="76"/>
      <c r="O535" s="250"/>
      <c r="P535" s="172"/>
      <c r="Q535" s="168"/>
    </row>
    <row r="536" spans="1:17" ht="30" x14ac:dyDescent="0.2">
      <c r="A536" s="206">
        <v>46.2</v>
      </c>
      <c r="B536" s="200" t="s">
        <v>402</v>
      </c>
      <c r="C536" s="172" t="s">
        <v>22</v>
      </c>
      <c r="D536" s="183">
        <v>50000</v>
      </c>
      <c r="E536" s="183"/>
      <c r="F536" s="76"/>
      <c r="G536" s="76"/>
      <c r="H536" s="76"/>
      <c r="I536" s="76">
        <v>55000</v>
      </c>
      <c r="J536" s="76"/>
      <c r="K536" s="76"/>
      <c r="L536" s="76">
        <v>60000</v>
      </c>
      <c r="M536" s="76"/>
      <c r="N536" s="76"/>
      <c r="O536" s="250"/>
      <c r="P536" s="172"/>
      <c r="Q536" s="168"/>
    </row>
    <row r="537" spans="1:17" ht="30" x14ac:dyDescent="0.2">
      <c r="A537" s="229">
        <v>46.42</v>
      </c>
      <c r="B537" s="231" t="s">
        <v>1252</v>
      </c>
      <c r="C537" s="172" t="s">
        <v>22</v>
      </c>
      <c r="D537" s="183"/>
      <c r="E537" s="183"/>
      <c r="F537" s="76" t="s">
        <v>45</v>
      </c>
      <c r="G537" s="76">
        <v>156250</v>
      </c>
      <c r="H537" s="76"/>
      <c r="I537" s="76"/>
      <c r="J537" s="76"/>
      <c r="K537" s="76"/>
      <c r="L537" s="76"/>
      <c r="M537" s="76"/>
      <c r="N537" s="76"/>
      <c r="O537" s="250"/>
      <c r="P537" s="172"/>
      <c r="Q537" s="168"/>
    </row>
    <row r="538" spans="1:17" ht="30" x14ac:dyDescent="0.2">
      <c r="A538" s="229">
        <v>46.43</v>
      </c>
      <c r="B538" s="231" t="s">
        <v>1253</v>
      </c>
      <c r="C538" s="172" t="s">
        <v>22</v>
      </c>
      <c r="D538" s="198"/>
      <c r="E538" s="198"/>
      <c r="F538" s="185" t="s">
        <v>45</v>
      </c>
      <c r="G538" s="185">
        <v>500000</v>
      </c>
      <c r="H538" s="185"/>
      <c r="I538" s="185"/>
      <c r="J538" s="185"/>
      <c r="K538" s="185"/>
      <c r="L538" s="185"/>
      <c r="M538" s="185"/>
      <c r="N538" s="185"/>
      <c r="O538" s="250"/>
      <c r="P538" s="172"/>
      <c r="Q538" s="168"/>
    </row>
    <row r="539" spans="1:17" ht="15" x14ac:dyDescent="0.2">
      <c r="A539" s="229">
        <v>46.44</v>
      </c>
      <c r="B539" s="231" t="s">
        <v>1254</v>
      </c>
      <c r="C539" s="172" t="s">
        <v>22</v>
      </c>
      <c r="D539" s="183"/>
      <c r="E539" s="183"/>
      <c r="F539" s="76"/>
      <c r="G539" s="76"/>
      <c r="H539" s="76"/>
      <c r="I539" s="76"/>
      <c r="J539" s="76"/>
      <c r="K539" s="76"/>
      <c r="L539" s="76"/>
      <c r="M539" s="76" t="s">
        <v>45</v>
      </c>
      <c r="N539" s="76">
        <v>595240</v>
      </c>
      <c r="O539" s="250"/>
      <c r="P539" s="178">
        <f>SUM(P528:P537)</f>
        <v>0</v>
      </c>
      <c r="Q539" s="188">
        <f>SUM(Q528:Q537)</f>
        <v>0</v>
      </c>
    </row>
    <row r="540" spans="1:17" ht="15" x14ac:dyDescent="0.2">
      <c r="A540" s="206">
        <v>49.34</v>
      </c>
      <c r="B540" s="204" t="s">
        <v>536</v>
      </c>
      <c r="C540" s="172" t="s">
        <v>22</v>
      </c>
      <c r="D540" s="76">
        <v>0</v>
      </c>
      <c r="E540" s="76"/>
      <c r="F540" s="76" t="s">
        <v>27</v>
      </c>
      <c r="G540" s="76" t="s">
        <v>27</v>
      </c>
      <c r="H540" s="76"/>
      <c r="I540" s="76"/>
      <c r="J540" s="76"/>
      <c r="K540" s="76">
        <v>0</v>
      </c>
      <c r="L540" s="76"/>
      <c r="M540" s="76"/>
      <c r="N540" s="76"/>
      <c r="O540" s="250"/>
      <c r="P540" s="172"/>
      <c r="Q540" s="168"/>
    </row>
    <row r="541" spans="1:17" ht="15" x14ac:dyDescent="0.2">
      <c r="A541" s="202">
        <v>51.21</v>
      </c>
      <c r="B541" s="186" t="s">
        <v>1278</v>
      </c>
      <c r="C541" s="172" t="s">
        <v>22</v>
      </c>
      <c r="D541" s="76"/>
      <c r="E541" s="76"/>
      <c r="F541" s="76"/>
      <c r="G541" s="76"/>
      <c r="H541" s="76"/>
      <c r="I541" s="76"/>
      <c r="J541" s="76"/>
      <c r="K541" s="76"/>
      <c r="L541" s="76"/>
      <c r="M541" s="76" t="s">
        <v>45</v>
      </c>
      <c r="N541" s="76">
        <v>6526580</v>
      </c>
      <c r="O541" s="250"/>
      <c r="P541" s="172"/>
      <c r="Q541" s="168"/>
    </row>
    <row r="542" spans="1:17" ht="15" x14ac:dyDescent="0.2">
      <c r="A542" s="202">
        <v>51.22</v>
      </c>
      <c r="B542" s="186" t="s">
        <v>1276</v>
      </c>
      <c r="C542" s="172" t="s">
        <v>22</v>
      </c>
      <c r="D542" s="76"/>
      <c r="E542" s="76"/>
      <c r="F542" s="76" t="s">
        <v>45</v>
      </c>
      <c r="G542" s="76">
        <v>5437859.6900000004</v>
      </c>
      <c r="H542" s="76"/>
      <c r="I542" s="76"/>
      <c r="J542" s="76" t="s">
        <v>45</v>
      </c>
      <c r="K542" s="76">
        <v>14322840</v>
      </c>
      <c r="L542" s="76"/>
      <c r="M542" s="76" t="s">
        <v>45</v>
      </c>
      <c r="N542" s="76">
        <v>22239310</v>
      </c>
      <c r="O542" s="250"/>
      <c r="P542" s="172"/>
      <c r="Q542" s="168"/>
    </row>
    <row r="543" spans="1:17" ht="15" x14ac:dyDescent="0.2">
      <c r="A543" s="202">
        <v>51.23</v>
      </c>
      <c r="B543" s="186" t="s">
        <v>1277</v>
      </c>
      <c r="C543" s="172" t="s">
        <v>22</v>
      </c>
      <c r="D543" s="76"/>
      <c r="E543" s="76"/>
      <c r="F543" s="76" t="s">
        <v>45</v>
      </c>
      <c r="G543" s="76">
        <v>1039340</v>
      </c>
      <c r="H543" s="76"/>
      <c r="I543" s="76"/>
      <c r="J543" s="76" t="s">
        <v>45</v>
      </c>
      <c r="K543" s="76">
        <v>5774200</v>
      </c>
      <c r="L543" s="76"/>
      <c r="M543" s="76"/>
      <c r="N543" s="76"/>
      <c r="O543" s="250"/>
      <c r="P543" s="172"/>
      <c r="Q543" s="168"/>
    </row>
    <row r="544" spans="1:17" ht="15" x14ac:dyDescent="0.2">
      <c r="A544" s="202">
        <v>51.24</v>
      </c>
      <c r="B544" s="186" t="s">
        <v>1279</v>
      </c>
      <c r="C544" s="172" t="s">
        <v>22</v>
      </c>
      <c r="D544" s="76">
        <v>500000</v>
      </c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250"/>
      <c r="P544" s="172"/>
      <c r="Q544" s="168"/>
    </row>
    <row r="545" spans="1:17" ht="15" x14ac:dyDescent="0.2">
      <c r="A545" s="206">
        <v>51.27</v>
      </c>
      <c r="B545" s="186" t="s">
        <v>1259</v>
      </c>
      <c r="C545" s="172" t="s">
        <v>22</v>
      </c>
      <c r="D545" s="76"/>
      <c r="E545" s="76"/>
      <c r="F545" s="76" t="s">
        <v>45</v>
      </c>
      <c r="G545" s="76">
        <v>5097980</v>
      </c>
      <c r="H545" s="76"/>
      <c r="I545" s="76"/>
      <c r="J545" s="76" t="s">
        <v>45</v>
      </c>
      <c r="K545" s="76">
        <v>9902030</v>
      </c>
      <c r="L545" s="76"/>
      <c r="M545" s="76"/>
      <c r="N545" s="76"/>
      <c r="O545" s="250"/>
      <c r="P545" s="172"/>
      <c r="Q545" s="168"/>
    </row>
    <row r="546" spans="1:17" ht="15" x14ac:dyDescent="0.2">
      <c r="A546" s="212">
        <v>55.5</v>
      </c>
      <c r="B546" s="186" t="s">
        <v>1196</v>
      </c>
      <c r="C546" s="172" t="s">
        <v>22</v>
      </c>
      <c r="D546" s="76"/>
      <c r="E546" s="76"/>
      <c r="F546" s="168"/>
      <c r="G546" s="182"/>
      <c r="H546" s="182"/>
      <c r="I546" s="76"/>
      <c r="J546" s="168" t="s">
        <v>535</v>
      </c>
      <c r="K546" s="182">
        <v>600000</v>
      </c>
      <c r="L546" s="76"/>
      <c r="M546" s="76"/>
      <c r="N546" s="76"/>
      <c r="O546" s="250"/>
      <c r="P546" s="172"/>
      <c r="Q546" s="168"/>
    </row>
    <row r="547" spans="1:17" ht="15" x14ac:dyDescent="0.2">
      <c r="A547" s="212">
        <v>55.6</v>
      </c>
      <c r="B547" s="186" t="s">
        <v>690</v>
      </c>
      <c r="C547" s="172" t="s">
        <v>22</v>
      </c>
      <c r="D547" s="76"/>
      <c r="E547" s="76"/>
      <c r="F547" s="76"/>
      <c r="G547" s="76"/>
      <c r="H547" s="76"/>
      <c r="I547" s="76"/>
      <c r="J547" s="76" t="s">
        <v>535</v>
      </c>
      <c r="K547" s="205">
        <v>5000000</v>
      </c>
      <c r="L547" s="76"/>
      <c r="M547" s="76"/>
      <c r="N547" s="76"/>
      <c r="O547" s="250"/>
      <c r="P547" s="172"/>
      <c r="Q547" s="168"/>
    </row>
    <row r="548" spans="1:17" ht="15" x14ac:dyDescent="0.2">
      <c r="A548" s="212">
        <v>55.7</v>
      </c>
      <c r="B548" s="186" t="s">
        <v>691</v>
      </c>
      <c r="C548" s="240" t="s">
        <v>22</v>
      </c>
      <c r="D548" s="76"/>
      <c r="E548" s="76"/>
      <c r="F548" s="168"/>
      <c r="G548" s="182"/>
      <c r="H548" s="182"/>
      <c r="I548" s="76"/>
      <c r="J548" s="205" t="s">
        <v>535</v>
      </c>
      <c r="K548" s="182">
        <v>3000000</v>
      </c>
      <c r="L548" s="76"/>
      <c r="M548" s="168"/>
      <c r="N548" s="76"/>
      <c r="O548" s="250"/>
      <c r="P548" s="172"/>
      <c r="Q548" s="168"/>
    </row>
    <row r="549" spans="1:17" ht="15" x14ac:dyDescent="0.2">
      <c r="A549" s="212">
        <v>55.9</v>
      </c>
      <c r="B549" s="186" t="s">
        <v>1195</v>
      </c>
      <c r="C549" s="172" t="s">
        <v>22</v>
      </c>
      <c r="D549" s="76"/>
      <c r="E549" s="76"/>
      <c r="F549" s="168" t="s">
        <v>534</v>
      </c>
      <c r="G549" s="76">
        <v>30000000</v>
      </c>
      <c r="H549" s="76"/>
      <c r="I549" s="76"/>
      <c r="J549" s="76"/>
      <c r="K549" s="76"/>
      <c r="L549" s="76"/>
      <c r="M549" s="76"/>
      <c r="N549" s="76"/>
      <c r="O549" s="250"/>
      <c r="P549" s="172"/>
      <c r="Q549" s="168"/>
    </row>
    <row r="550" spans="1:17" ht="15" x14ac:dyDescent="0.2">
      <c r="A550" s="202">
        <v>55.1</v>
      </c>
      <c r="B550" s="186" t="s">
        <v>693</v>
      </c>
      <c r="C550" s="172" t="s">
        <v>22</v>
      </c>
      <c r="D550" s="76"/>
      <c r="E550" s="76"/>
      <c r="F550" s="76" t="s">
        <v>534</v>
      </c>
      <c r="G550" s="76">
        <v>85000000</v>
      </c>
      <c r="H550" s="76"/>
      <c r="I550" s="76"/>
      <c r="J550" s="168"/>
      <c r="K550" s="76"/>
      <c r="L550" s="76"/>
      <c r="M550" s="76"/>
      <c r="N550" s="76"/>
      <c r="O550" s="250"/>
      <c r="P550" s="172"/>
      <c r="Q550" s="168"/>
    </row>
    <row r="551" spans="1:17" ht="15" x14ac:dyDescent="0.2">
      <c r="A551" s="212">
        <v>55.11</v>
      </c>
      <c r="B551" s="186" t="s">
        <v>694</v>
      </c>
      <c r="C551" s="172" t="s">
        <v>22</v>
      </c>
      <c r="D551" s="185"/>
      <c r="E551" s="185"/>
      <c r="F551" s="185"/>
      <c r="G551" s="185"/>
      <c r="H551" s="185"/>
      <c r="I551" s="185"/>
      <c r="J551" s="199" t="s">
        <v>535</v>
      </c>
      <c r="K551" s="185">
        <v>4000000</v>
      </c>
      <c r="L551" s="185"/>
      <c r="M551" s="185"/>
      <c r="N551" s="185"/>
      <c r="O551" s="250"/>
      <c r="P551" s="172"/>
      <c r="Q551" s="168"/>
    </row>
    <row r="552" spans="1:17" ht="15" x14ac:dyDescent="0.2">
      <c r="A552" s="212">
        <v>55.12</v>
      </c>
      <c r="B552" s="181" t="s">
        <v>953</v>
      </c>
      <c r="C552" s="172" t="s">
        <v>22</v>
      </c>
      <c r="D552" s="183"/>
      <c r="E552" s="183"/>
      <c r="F552" s="168"/>
      <c r="G552" s="76"/>
      <c r="H552" s="76"/>
      <c r="I552" s="76"/>
      <c r="J552" s="76" t="s">
        <v>535</v>
      </c>
      <c r="K552" s="76">
        <v>110000000</v>
      </c>
      <c r="L552" s="76"/>
      <c r="M552" s="76"/>
      <c r="N552" s="76"/>
      <c r="O552" s="250"/>
      <c r="P552" s="178">
        <f>SUM(P543:P549)</f>
        <v>0</v>
      </c>
      <c r="Q552" s="188">
        <f>SUM(Q543:Q549)</f>
        <v>0</v>
      </c>
    </row>
    <row r="553" spans="1:17" ht="15" x14ac:dyDescent="0.2">
      <c r="A553" s="212">
        <v>56.1</v>
      </c>
      <c r="B553" s="181" t="s">
        <v>244</v>
      </c>
      <c r="C553" s="172" t="s">
        <v>22</v>
      </c>
      <c r="D553" s="76"/>
      <c r="E553" s="76"/>
      <c r="F553" s="76" t="s">
        <v>245</v>
      </c>
      <c r="G553" s="76">
        <v>2500000</v>
      </c>
      <c r="H553" s="76"/>
      <c r="I553" s="76"/>
      <c r="J553" s="76" t="s">
        <v>27</v>
      </c>
      <c r="K553" s="182"/>
      <c r="L553" s="76"/>
      <c r="M553" s="76"/>
      <c r="N553" s="76"/>
      <c r="O553" s="250"/>
      <c r="P553" s="172"/>
      <c r="Q553" s="168"/>
    </row>
    <row r="554" spans="1:17" ht="15" x14ac:dyDescent="0.2">
      <c r="A554" s="212">
        <v>56.2</v>
      </c>
      <c r="B554" s="181" t="s">
        <v>248</v>
      </c>
      <c r="C554" s="172" t="s">
        <v>22</v>
      </c>
      <c r="D554" s="76"/>
      <c r="E554" s="76"/>
      <c r="F554" s="76" t="s">
        <v>245</v>
      </c>
      <c r="G554" s="76">
        <v>500000</v>
      </c>
      <c r="H554" s="76"/>
      <c r="I554" s="76"/>
      <c r="J554" s="76"/>
      <c r="K554" s="182"/>
      <c r="L554" s="76"/>
      <c r="M554" s="76"/>
      <c r="N554" s="76"/>
      <c r="O554" s="250"/>
      <c r="P554" s="172"/>
      <c r="Q554" s="168"/>
    </row>
    <row r="555" spans="1:17" ht="15" x14ac:dyDescent="0.2">
      <c r="A555" s="212">
        <v>56.3</v>
      </c>
      <c r="B555" s="181" t="s">
        <v>1297</v>
      </c>
      <c r="C555" s="172" t="s">
        <v>22</v>
      </c>
      <c r="D555" s="76"/>
      <c r="E555" s="76"/>
      <c r="F555" s="76" t="s">
        <v>245</v>
      </c>
      <c r="G555" s="76">
        <v>500000</v>
      </c>
      <c r="H555" s="76"/>
      <c r="I555" s="76"/>
      <c r="J555" s="76"/>
      <c r="K555" s="182"/>
      <c r="L555" s="76"/>
      <c r="M555" s="76"/>
      <c r="N555" s="76"/>
      <c r="O555" s="250"/>
      <c r="P555" s="172"/>
      <c r="Q555" s="168"/>
    </row>
    <row r="556" spans="1:17" ht="15" x14ac:dyDescent="0.2">
      <c r="A556" s="193">
        <v>21.8</v>
      </c>
      <c r="B556" s="168" t="s">
        <v>236</v>
      </c>
      <c r="C556" s="172" t="s">
        <v>91</v>
      </c>
      <c r="D556" s="76">
        <v>300000</v>
      </c>
      <c r="E556" s="76"/>
      <c r="F556" s="76"/>
      <c r="G556" s="76"/>
      <c r="H556" s="76"/>
      <c r="I556" s="182">
        <v>100000</v>
      </c>
      <c r="J556" s="76"/>
      <c r="K556" s="76"/>
      <c r="L556" s="182">
        <v>100000</v>
      </c>
      <c r="M556" s="76"/>
      <c r="N556" s="76"/>
      <c r="O556" s="250"/>
      <c r="P556" s="172">
        <v>10000</v>
      </c>
      <c r="Q556" s="168"/>
    </row>
    <row r="557" spans="1:17" ht="15" x14ac:dyDescent="0.2">
      <c r="A557" s="193">
        <v>21.1</v>
      </c>
      <c r="B557" s="168" t="s">
        <v>238</v>
      </c>
      <c r="C557" s="172" t="s">
        <v>91</v>
      </c>
      <c r="D557" s="220">
        <v>5000000</v>
      </c>
      <c r="E557" s="220"/>
      <c r="F557" s="76"/>
      <c r="G557" s="76"/>
      <c r="H557" s="76"/>
      <c r="I557" s="76">
        <v>6000000</v>
      </c>
      <c r="J557" s="76"/>
      <c r="K557" s="76"/>
      <c r="L557" s="76">
        <v>7000000</v>
      </c>
      <c r="M557" s="76"/>
      <c r="N557" s="76"/>
      <c r="O557" s="250"/>
      <c r="P557" s="172">
        <v>8000</v>
      </c>
      <c r="Q557" s="168"/>
    </row>
    <row r="558" spans="1:17" ht="15" x14ac:dyDescent="0.2">
      <c r="A558" s="229">
        <v>46.6</v>
      </c>
      <c r="B558" s="186" t="s">
        <v>196</v>
      </c>
      <c r="C558" s="172" t="s">
        <v>91</v>
      </c>
      <c r="D558" s="76">
        <v>17000000</v>
      </c>
      <c r="E558" s="76"/>
      <c r="F558" s="76"/>
      <c r="G558" s="76"/>
      <c r="H558" s="76"/>
      <c r="I558" s="76">
        <v>17000000</v>
      </c>
      <c r="J558" s="76"/>
      <c r="K558" s="168"/>
      <c r="L558" s="76">
        <v>6000000</v>
      </c>
      <c r="M558" s="76"/>
      <c r="N558" s="76"/>
      <c r="O558" s="250"/>
      <c r="P558" s="172">
        <v>4000</v>
      </c>
      <c r="Q558" s="168"/>
    </row>
    <row r="559" spans="1:17" ht="15" x14ac:dyDescent="0.2">
      <c r="A559" s="229">
        <v>46.8</v>
      </c>
      <c r="B559" s="186" t="s">
        <v>198</v>
      </c>
      <c r="C559" s="172" t="s">
        <v>91</v>
      </c>
      <c r="D559" s="76">
        <v>850000</v>
      </c>
      <c r="E559" s="76"/>
      <c r="F559" s="76"/>
      <c r="G559" s="182"/>
      <c r="H559" s="182"/>
      <c r="I559" s="76">
        <v>4500000</v>
      </c>
      <c r="J559" s="76"/>
      <c r="K559" s="76"/>
      <c r="L559" s="76">
        <v>5500000</v>
      </c>
      <c r="M559" s="76"/>
      <c r="N559" s="76"/>
      <c r="O559" s="250"/>
      <c r="P559" s="172">
        <v>3000</v>
      </c>
      <c r="Q559" s="168"/>
    </row>
    <row r="560" spans="1:17" ht="15" x14ac:dyDescent="0.2">
      <c r="A560" s="206">
        <v>46.13</v>
      </c>
      <c r="B560" s="186" t="s">
        <v>545</v>
      </c>
      <c r="C560" s="172" t="s">
        <v>91</v>
      </c>
      <c r="D560" s="76" t="s">
        <v>27</v>
      </c>
      <c r="E560" s="76">
        <v>360000</v>
      </c>
      <c r="F560" s="76"/>
      <c r="G560" s="76"/>
      <c r="H560" s="76"/>
      <c r="I560" s="76">
        <v>387000</v>
      </c>
      <c r="J560" s="76"/>
      <c r="K560" s="76"/>
      <c r="L560" s="76">
        <v>400000</v>
      </c>
      <c r="M560" s="76"/>
      <c r="N560" s="76"/>
      <c r="O560" s="250"/>
      <c r="P560" s="172">
        <v>1800</v>
      </c>
      <c r="Q560" s="168"/>
    </row>
    <row r="561" spans="1:17" ht="15" x14ac:dyDescent="0.2">
      <c r="A561" s="180">
        <v>48.1</v>
      </c>
      <c r="B561" s="186" t="s">
        <v>869</v>
      </c>
      <c r="C561" s="172" t="s">
        <v>91</v>
      </c>
      <c r="D561" s="182"/>
      <c r="E561" s="182"/>
      <c r="F561" s="76" t="s">
        <v>43</v>
      </c>
      <c r="G561" s="76">
        <v>10000000</v>
      </c>
      <c r="H561" s="76"/>
      <c r="I561" s="76"/>
      <c r="J561" s="76" t="s">
        <v>43</v>
      </c>
      <c r="K561" s="76">
        <v>10000000</v>
      </c>
      <c r="L561" s="76"/>
      <c r="M561" s="76" t="s">
        <v>43</v>
      </c>
      <c r="N561" s="76">
        <v>10000000</v>
      </c>
      <c r="O561" s="250"/>
      <c r="P561" s="172">
        <v>2000</v>
      </c>
      <c r="Q561" s="168"/>
    </row>
    <row r="562" spans="1:17" ht="15" x14ac:dyDescent="0.2">
      <c r="A562" s="208">
        <v>49.1</v>
      </c>
      <c r="B562" s="75" t="s">
        <v>50</v>
      </c>
      <c r="C562" s="172" t="s">
        <v>91</v>
      </c>
      <c r="D562" s="76" t="s">
        <v>27</v>
      </c>
      <c r="E562" s="76"/>
      <c r="F562" s="76"/>
      <c r="G562" s="76"/>
      <c r="H562" s="76"/>
      <c r="I562" s="76">
        <v>3000000</v>
      </c>
      <c r="J562" s="76"/>
      <c r="K562" s="168"/>
      <c r="L562" s="76">
        <v>3000000</v>
      </c>
      <c r="M562" s="76"/>
      <c r="N562" s="76"/>
      <c r="O562" s="250"/>
      <c r="P562" s="172">
        <v>1000</v>
      </c>
      <c r="Q562" s="168"/>
    </row>
    <row r="563" spans="1:17" ht="15" x14ac:dyDescent="0.2">
      <c r="A563" s="208">
        <v>49.2</v>
      </c>
      <c r="B563" s="186" t="s">
        <v>108</v>
      </c>
      <c r="C563" s="172" t="s">
        <v>91</v>
      </c>
      <c r="D563" s="76"/>
      <c r="E563" s="76"/>
      <c r="F563" s="76"/>
      <c r="G563" s="76"/>
      <c r="H563" s="76"/>
      <c r="I563" s="76">
        <v>1000000</v>
      </c>
      <c r="J563" s="76"/>
      <c r="K563" s="168"/>
      <c r="L563" s="76">
        <v>1500000</v>
      </c>
      <c r="M563" s="76"/>
      <c r="N563" s="76"/>
      <c r="O563" s="250"/>
      <c r="P563" s="172">
        <v>4000</v>
      </c>
      <c r="Q563" s="168"/>
    </row>
    <row r="564" spans="1:17" ht="15" x14ac:dyDescent="0.2">
      <c r="A564" s="208">
        <v>49.3</v>
      </c>
      <c r="B564" s="186" t="s">
        <v>51</v>
      </c>
      <c r="C564" s="172" t="s">
        <v>91</v>
      </c>
      <c r="D564" s="76"/>
      <c r="E564" s="76"/>
      <c r="F564" s="76"/>
      <c r="G564" s="76"/>
      <c r="H564" s="76"/>
      <c r="I564" s="76">
        <v>1000000</v>
      </c>
      <c r="J564" s="76"/>
      <c r="K564" s="168"/>
      <c r="L564" s="76">
        <v>1500000</v>
      </c>
      <c r="M564" s="76"/>
      <c r="N564" s="76"/>
      <c r="O564" s="250"/>
      <c r="P564" s="172">
        <v>0</v>
      </c>
      <c r="Q564" s="168"/>
    </row>
    <row r="565" spans="1:17" ht="15" x14ac:dyDescent="0.2">
      <c r="A565" s="208">
        <v>49.4</v>
      </c>
      <c r="B565" s="186" t="s">
        <v>52</v>
      </c>
      <c r="C565" s="172" t="s">
        <v>91</v>
      </c>
      <c r="D565" s="76"/>
      <c r="E565" s="76"/>
      <c r="F565" s="76"/>
      <c r="G565" s="76"/>
      <c r="H565" s="76"/>
      <c r="I565" s="76">
        <v>2500000</v>
      </c>
      <c r="J565" s="76"/>
      <c r="K565" s="76"/>
      <c r="L565" s="76">
        <v>3000000</v>
      </c>
      <c r="M565" s="76"/>
      <c r="N565" s="76"/>
      <c r="O565" s="250"/>
      <c r="P565" s="172">
        <v>0</v>
      </c>
      <c r="Q565" s="168"/>
    </row>
    <row r="566" spans="1:17" ht="15" x14ac:dyDescent="0.2">
      <c r="A566" s="208">
        <v>49.5</v>
      </c>
      <c r="B566" s="186" t="s">
        <v>109</v>
      </c>
      <c r="C566" s="172" t="s">
        <v>91</v>
      </c>
      <c r="D566" s="76"/>
      <c r="E566" s="76"/>
      <c r="F566" s="76"/>
      <c r="G566" s="76"/>
      <c r="H566" s="76"/>
      <c r="I566" s="76">
        <v>1000000</v>
      </c>
      <c r="J566" s="76"/>
      <c r="K566" s="76"/>
      <c r="L566" s="76">
        <v>1000000</v>
      </c>
      <c r="M566" s="76"/>
      <c r="N566" s="76"/>
      <c r="O566" s="250"/>
      <c r="P566" s="172">
        <v>10000</v>
      </c>
      <c r="Q566" s="168"/>
    </row>
    <row r="567" spans="1:17" ht="15" x14ac:dyDescent="0.2">
      <c r="A567" s="208">
        <v>49.6</v>
      </c>
      <c r="B567" s="186" t="s">
        <v>110</v>
      </c>
      <c r="C567" s="172" t="s">
        <v>91</v>
      </c>
      <c r="D567" s="76"/>
      <c r="E567" s="76"/>
      <c r="F567" s="76"/>
      <c r="G567" s="76"/>
      <c r="H567" s="76"/>
      <c r="I567" s="76">
        <v>1000000</v>
      </c>
      <c r="J567" s="76"/>
      <c r="K567" s="76"/>
      <c r="L567" s="76">
        <v>1000000</v>
      </c>
      <c r="M567" s="76"/>
      <c r="N567" s="76"/>
      <c r="O567" s="250"/>
      <c r="P567" s="172">
        <v>0</v>
      </c>
      <c r="Q567" s="168"/>
    </row>
    <row r="568" spans="1:17" ht="15" x14ac:dyDescent="0.2">
      <c r="A568" s="208">
        <v>49.7</v>
      </c>
      <c r="B568" s="186" t="s">
        <v>111</v>
      </c>
      <c r="C568" s="172" t="s">
        <v>91</v>
      </c>
      <c r="D568" s="76">
        <v>1500000</v>
      </c>
      <c r="E568" s="76"/>
      <c r="F568" s="76"/>
      <c r="G568" s="76"/>
      <c r="H568" s="76"/>
      <c r="I568" s="76">
        <v>1000000</v>
      </c>
      <c r="J568" s="76"/>
      <c r="K568" s="76"/>
      <c r="L568" s="76">
        <v>1000000</v>
      </c>
      <c r="M568" s="76"/>
      <c r="N568" s="76"/>
      <c r="O568" s="250"/>
      <c r="P568" s="172">
        <v>100000</v>
      </c>
      <c r="Q568" s="168"/>
    </row>
    <row r="569" spans="1:17" ht="15" x14ac:dyDescent="0.2">
      <c r="A569" s="208">
        <v>49.8</v>
      </c>
      <c r="B569" s="186" t="s">
        <v>112</v>
      </c>
      <c r="C569" s="172" t="s">
        <v>91</v>
      </c>
      <c r="D569" s="185"/>
      <c r="E569" s="76"/>
      <c r="F569" s="76"/>
      <c r="G569" s="76"/>
      <c r="H569" s="76"/>
      <c r="I569" s="76">
        <v>500000</v>
      </c>
      <c r="J569" s="76"/>
      <c r="K569" s="76"/>
      <c r="L569" s="185">
        <v>1000000</v>
      </c>
      <c r="M569" s="185"/>
      <c r="N569" s="185"/>
      <c r="O569" s="250"/>
      <c r="P569" s="172">
        <v>0</v>
      </c>
      <c r="Q569" s="168"/>
    </row>
    <row r="570" spans="1:17" ht="15" x14ac:dyDescent="0.2">
      <c r="A570" s="208">
        <v>49.9</v>
      </c>
      <c r="B570" s="186" t="s">
        <v>113</v>
      </c>
      <c r="C570" s="172" t="s">
        <v>91</v>
      </c>
      <c r="D570" s="76"/>
      <c r="E570" s="179"/>
      <c r="F570" s="179"/>
      <c r="G570" s="179"/>
      <c r="H570" s="179"/>
      <c r="I570" s="179">
        <v>1000000</v>
      </c>
      <c r="J570" s="179"/>
      <c r="K570" s="179"/>
      <c r="L570" s="76">
        <v>1000000</v>
      </c>
      <c r="M570" s="187"/>
      <c r="N570" s="187"/>
      <c r="O570" s="250"/>
      <c r="P570" s="178">
        <f>SUM(P556:P567)</f>
        <v>43800</v>
      </c>
      <c r="Q570" s="188">
        <f>SUM(Q556:Q568)</f>
        <v>0</v>
      </c>
    </row>
    <row r="571" spans="1:17" ht="15" x14ac:dyDescent="0.2">
      <c r="A571" s="206">
        <v>49.1</v>
      </c>
      <c r="B571" s="186" t="s">
        <v>114</v>
      </c>
      <c r="C571" s="172" t="s">
        <v>91</v>
      </c>
      <c r="D571" s="76">
        <v>500000</v>
      </c>
      <c r="E571" s="76"/>
      <c r="F571" s="76"/>
      <c r="G571" s="76"/>
      <c r="H571" s="76"/>
      <c r="I571" s="76">
        <v>200000</v>
      </c>
      <c r="J571" s="76"/>
      <c r="K571" s="76"/>
      <c r="L571" s="76">
        <v>200000</v>
      </c>
      <c r="M571" s="76"/>
      <c r="N571" s="76"/>
      <c r="O571" s="250"/>
      <c r="P571" s="172"/>
      <c r="Q571" s="168"/>
    </row>
    <row r="572" spans="1:17" ht="15" x14ac:dyDescent="0.2">
      <c r="A572" s="206">
        <v>49.11</v>
      </c>
      <c r="B572" s="186" t="s">
        <v>115</v>
      </c>
      <c r="C572" s="172" t="s">
        <v>91</v>
      </c>
      <c r="D572" s="76"/>
      <c r="E572" s="76"/>
      <c r="F572" s="76"/>
      <c r="G572" s="76"/>
      <c r="H572" s="76"/>
      <c r="I572" s="76">
        <v>300000</v>
      </c>
      <c r="J572" s="76"/>
      <c r="K572" s="76"/>
      <c r="L572" s="76">
        <v>300000</v>
      </c>
      <c r="M572" s="76"/>
      <c r="N572" s="76"/>
      <c r="O572" s="250"/>
      <c r="P572" s="172"/>
      <c r="Q572" s="168"/>
    </row>
    <row r="573" spans="1:17" ht="15" x14ac:dyDescent="0.2">
      <c r="A573" s="206">
        <v>49.12</v>
      </c>
      <c r="B573" s="186" t="s">
        <v>116</v>
      </c>
      <c r="C573" s="172" t="s">
        <v>91</v>
      </c>
      <c r="D573" s="76"/>
      <c r="E573" s="76"/>
      <c r="F573" s="76"/>
      <c r="G573" s="76"/>
      <c r="H573" s="76"/>
      <c r="I573" s="76">
        <v>600000</v>
      </c>
      <c r="J573" s="76"/>
      <c r="K573" s="76"/>
      <c r="L573" s="76" t="s">
        <v>27</v>
      </c>
      <c r="M573" s="76" t="s">
        <v>45</v>
      </c>
      <c r="N573" s="76">
        <v>4935710</v>
      </c>
      <c r="O573" s="250"/>
      <c r="P573" s="172"/>
      <c r="Q573" s="168"/>
    </row>
    <row r="574" spans="1:17" ht="15" x14ac:dyDescent="0.2">
      <c r="A574" s="206">
        <v>49.13</v>
      </c>
      <c r="B574" s="186" t="s">
        <v>494</v>
      </c>
      <c r="C574" s="172" t="s">
        <v>91</v>
      </c>
      <c r="D574" s="76"/>
      <c r="E574" s="76"/>
      <c r="F574" s="76"/>
      <c r="G574" s="76"/>
      <c r="H574" s="76"/>
      <c r="I574" s="76">
        <v>400000</v>
      </c>
      <c r="J574" s="76"/>
      <c r="K574" s="76"/>
      <c r="L574" s="76"/>
      <c r="M574" s="76" t="s">
        <v>45</v>
      </c>
      <c r="N574" s="76">
        <v>3451810</v>
      </c>
      <c r="O574" s="250"/>
      <c r="P574" s="172">
        <v>1000</v>
      </c>
      <c r="Q574" s="168"/>
    </row>
    <row r="575" spans="1:17" ht="15" x14ac:dyDescent="0.2">
      <c r="A575" s="206">
        <v>49.14</v>
      </c>
      <c r="B575" s="186" t="s">
        <v>495</v>
      </c>
      <c r="C575" s="172" t="s">
        <v>91</v>
      </c>
      <c r="D575" s="76"/>
      <c r="E575" s="76"/>
      <c r="F575" s="76"/>
      <c r="G575" s="76"/>
      <c r="H575" s="76"/>
      <c r="I575" s="76">
        <v>350000</v>
      </c>
      <c r="J575" s="76"/>
      <c r="K575" s="76"/>
      <c r="L575" s="76"/>
      <c r="M575" s="76" t="s">
        <v>45</v>
      </c>
      <c r="N575" s="76">
        <v>4935710</v>
      </c>
      <c r="O575" s="250"/>
      <c r="P575" s="172">
        <v>1000</v>
      </c>
      <c r="Q575" s="168"/>
    </row>
    <row r="576" spans="1:17" ht="15" x14ac:dyDescent="0.2">
      <c r="A576" s="206">
        <v>49.15</v>
      </c>
      <c r="B576" s="186" t="s">
        <v>118</v>
      </c>
      <c r="C576" s="172" t="s">
        <v>91</v>
      </c>
      <c r="D576" s="76"/>
      <c r="E576" s="76"/>
      <c r="F576" s="76"/>
      <c r="G576" s="76"/>
      <c r="H576" s="76"/>
      <c r="I576" s="76">
        <v>400000</v>
      </c>
      <c r="J576" s="76"/>
      <c r="K576" s="76"/>
      <c r="L576" s="185"/>
      <c r="M576" s="185"/>
      <c r="N576" s="185"/>
      <c r="O576" s="250"/>
      <c r="P576" s="172"/>
      <c r="Q576" s="168"/>
    </row>
    <row r="577" spans="1:17" ht="15" x14ac:dyDescent="0.2">
      <c r="A577" s="238">
        <v>49.16</v>
      </c>
      <c r="B577" s="186" t="s">
        <v>119</v>
      </c>
      <c r="C577" s="172" t="s">
        <v>91</v>
      </c>
      <c r="D577" s="179"/>
      <c r="E577" s="179"/>
      <c r="F577" s="179"/>
      <c r="G577" s="179"/>
      <c r="H577" s="179"/>
      <c r="I577" s="179">
        <v>2000000</v>
      </c>
      <c r="J577" s="179"/>
      <c r="K577" s="179"/>
      <c r="L577" s="76">
        <v>2000000</v>
      </c>
      <c r="M577" s="187"/>
      <c r="N577" s="187"/>
      <c r="O577" s="250"/>
      <c r="P577" s="178">
        <f>SUM(P574:P576)</f>
        <v>2000</v>
      </c>
      <c r="Q577" s="188">
        <f>SUM(Q574:Q576)</f>
        <v>0</v>
      </c>
    </row>
    <row r="578" spans="1:17" ht="15" x14ac:dyDescent="0.2">
      <c r="A578" s="238">
        <v>49.17</v>
      </c>
      <c r="B578" s="186" t="s">
        <v>120</v>
      </c>
      <c r="C578" s="172" t="s">
        <v>91</v>
      </c>
      <c r="D578" s="76" t="s">
        <v>27</v>
      </c>
      <c r="E578" s="76"/>
      <c r="F578" s="76" t="s">
        <v>480</v>
      </c>
      <c r="G578" s="76">
        <v>1500000</v>
      </c>
      <c r="H578" s="76"/>
      <c r="I578" s="76">
        <v>2000000</v>
      </c>
      <c r="J578" s="76"/>
      <c r="K578" s="76"/>
      <c r="L578" s="76">
        <v>2000000</v>
      </c>
      <c r="M578" s="76"/>
      <c r="N578" s="76"/>
      <c r="O578" s="250"/>
      <c r="P578" s="172"/>
      <c r="Q578" s="168"/>
    </row>
    <row r="579" spans="1:17" ht="15" x14ac:dyDescent="0.2">
      <c r="A579" s="206">
        <v>49.33</v>
      </c>
      <c r="B579" s="181" t="s">
        <v>457</v>
      </c>
      <c r="C579" s="172" t="s">
        <v>91</v>
      </c>
      <c r="D579" s="183"/>
      <c r="E579" s="183"/>
      <c r="F579" s="76" t="s">
        <v>45</v>
      </c>
      <c r="G579" s="76">
        <v>15741830</v>
      </c>
      <c r="H579" s="76"/>
      <c r="I579" s="76"/>
      <c r="J579" s="76" t="s">
        <v>45</v>
      </c>
      <c r="K579" s="76">
        <v>3200000</v>
      </c>
      <c r="L579" s="76"/>
      <c r="M579" s="76"/>
      <c r="N579" s="76"/>
      <c r="O579" s="250"/>
      <c r="P579" s="172"/>
      <c r="Q579" s="168"/>
    </row>
    <row r="580" spans="1:17" ht="15" x14ac:dyDescent="0.2">
      <c r="A580" s="206">
        <v>49.35</v>
      </c>
      <c r="B580" s="186" t="s">
        <v>35</v>
      </c>
      <c r="C580" s="172" t="s">
        <v>91</v>
      </c>
      <c r="D580" s="76">
        <v>200000</v>
      </c>
      <c r="E580" s="76"/>
      <c r="F580" s="76"/>
      <c r="G580" s="76"/>
      <c r="H580" s="76"/>
      <c r="I580" s="76">
        <v>500000</v>
      </c>
      <c r="J580" s="76"/>
      <c r="K580" s="76"/>
      <c r="L580" s="76">
        <v>1000000</v>
      </c>
      <c r="M580" s="76"/>
      <c r="N580" s="76"/>
      <c r="O580" s="250"/>
      <c r="P580" s="172"/>
      <c r="Q580" s="168"/>
    </row>
    <row r="581" spans="1:17" ht="15" x14ac:dyDescent="0.2">
      <c r="A581" s="194">
        <v>51.1</v>
      </c>
      <c r="B581" s="75" t="s">
        <v>32</v>
      </c>
      <c r="C581" s="172" t="s">
        <v>91</v>
      </c>
      <c r="D581" s="76">
        <v>500000</v>
      </c>
      <c r="E581" s="76"/>
      <c r="F581" s="76"/>
      <c r="G581" s="76"/>
      <c r="H581" s="76"/>
      <c r="I581" s="76">
        <v>1000000</v>
      </c>
      <c r="J581" s="76"/>
      <c r="K581" s="76"/>
      <c r="L581" s="76">
        <v>1000000</v>
      </c>
      <c r="M581" s="76"/>
      <c r="N581" s="76"/>
      <c r="O581" s="250"/>
      <c r="P581" s="172">
        <v>1000</v>
      </c>
      <c r="Q581" s="168"/>
    </row>
    <row r="582" spans="1:17" ht="15" x14ac:dyDescent="0.2">
      <c r="A582" s="194">
        <v>51.2</v>
      </c>
      <c r="B582" s="75" t="s">
        <v>150</v>
      </c>
      <c r="C582" s="172" t="s">
        <v>91</v>
      </c>
      <c r="D582" s="76">
        <v>200000</v>
      </c>
      <c r="E582" s="76"/>
      <c r="F582" s="76"/>
      <c r="G582" s="76"/>
      <c r="H582" s="76"/>
      <c r="I582" s="76">
        <v>3000000</v>
      </c>
      <c r="J582" s="76"/>
      <c r="K582" s="76"/>
      <c r="L582" s="76">
        <v>500000</v>
      </c>
      <c r="M582" s="76"/>
      <c r="N582" s="76"/>
      <c r="O582" s="250"/>
      <c r="P582" s="172">
        <v>1000</v>
      </c>
      <c r="Q582" s="168"/>
    </row>
    <row r="583" spans="1:17" ht="15" x14ac:dyDescent="0.2">
      <c r="A583" s="194">
        <v>52.1</v>
      </c>
      <c r="B583" s="186" t="s">
        <v>174</v>
      </c>
      <c r="C583" s="172" t="s">
        <v>91</v>
      </c>
      <c r="D583" s="76">
        <v>500000</v>
      </c>
      <c r="E583" s="76"/>
      <c r="F583" s="76"/>
      <c r="G583" s="76"/>
      <c r="H583" s="76"/>
      <c r="I583" s="76">
        <v>1000000</v>
      </c>
      <c r="J583" s="76"/>
      <c r="K583" s="76"/>
      <c r="L583" s="185">
        <v>1000000</v>
      </c>
      <c r="M583" s="76"/>
      <c r="N583" s="185"/>
      <c r="O583" s="250"/>
      <c r="P583" s="172"/>
      <c r="Q583" s="168"/>
    </row>
    <row r="584" spans="1:17" ht="15" x14ac:dyDescent="0.2">
      <c r="A584" s="262">
        <v>52.2</v>
      </c>
      <c r="B584" s="186" t="s">
        <v>33</v>
      </c>
      <c r="C584" s="172" t="s">
        <v>91</v>
      </c>
      <c r="D584" s="179">
        <v>750000</v>
      </c>
      <c r="E584" s="179"/>
      <c r="F584" s="179"/>
      <c r="G584" s="179"/>
      <c r="H584" s="179"/>
      <c r="I584" s="179">
        <v>2000000</v>
      </c>
      <c r="J584" s="179"/>
      <c r="K584" s="179"/>
      <c r="L584" s="76">
        <v>750000</v>
      </c>
      <c r="M584" s="179"/>
      <c r="N584" s="76"/>
      <c r="O584" s="250"/>
      <c r="P584" s="178">
        <f>SUM(P581:P583)</f>
        <v>2000</v>
      </c>
      <c r="Q584" s="188">
        <f>SUM(Q581:Q583)</f>
        <v>0</v>
      </c>
    </row>
    <row r="585" spans="1:17" ht="15" x14ac:dyDescent="0.2">
      <c r="A585" s="262">
        <v>52.3</v>
      </c>
      <c r="B585" s="186" t="s">
        <v>175</v>
      </c>
      <c r="C585" s="172" t="s">
        <v>91</v>
      </c>
      <c r="D585" s="76">
        <v>8000000</v>
      </c>
      <c r="E585" s="76"/>
      <c r="F585" s="76"/>
      <c r="G585" s="76"/>
      <c r="H585" s="76"/>
      <c r="I585" s="76">
        <v>1500000</v>
      </c>
      <c r="J585" s="76"/>
      <c r="K585" s="76"/>
      <c r="L585" s="76">
        <v>500000</v>
      </c>
      <c r="M585" s="76"/>
      <c r="N585" s="76"/>
      <c r="O585" s="250"/>
      <c r="P585" s="172"/>
      <c r="Q585" s="168"/>
    </row>
    <row r="586" spans="1:17" ht="15" x14ac:dyDescent="0.2">
      <c r="A586" s="194">
        <v>52.4</v>
      </c>
      <c r="B586" s="186" t="s">
        <v>1281</v>
      </c>
      <c r="C586" s="172" t="s">
        <v>91</v>
      </c>
      <c r="D586" s="76">
        <v>1000000</v>
      </c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250"/>
      <c r="P586" s="172"/>
      <c r="Q586" s="168"/>
    </row>
    <row r="587" spans="1:17" ht="15" x14ac:dyDescent="0.2">
      <c r="A587" s="194">
        <v>52.6</v>
      </c>
      <c r="B587" s="186" t="s">
        <v>34</v>
      </c>
      <c r="C587" s="172" t="s">
        <v>91</v>
      </c>
      <c r="D587" s="76"/>
      <c r="E587" s="76"/>
      <c r="F587" s="76"/>
      <c r="G587" s="76"/>
      <c r="H587" s="76"/>
      <c r="I587" s="76">
        <v>400000</v>
      </c>
      <c r="J587" s="76"/>
      <c r="K587" s="76"/>
      <c r="L587" s="76">
        <v>400000</v>
      </c>
      <c r="M587" s="76"/>
      <c r="N587" s="76"/>
      <c r="O587" s="250"/>
      <c r="P587" s="172"/>
      <c r="Q587" s="168"/>
    </row>
    <row r="588" spans="1:17" ht="15" x14ac:dyDescent="0.2">
      <c r="A588" s="264">
        <v>52.16</v>
      </c>
      <c r="B588" s="186" t="s">
        <v>1285</v>
      </c>
      <c r="C588" s="172" t="s">
        <v>91</v>
      </c>
      <c r="D588" s="76">
        <v>400000</v>
      </c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250"/>
      <c r="P588" s="172">
        <v>1000</v>
      </c>
      <c r="Q588" s="168"/>
    </row>
    <row r="589" spans="1:17" ht="15" x14ac:dyDescent="0.2">
      <c r="A589" s="264">
        <v>52.17</v>
      </c>
      <c r="B589" s="186" t="s">
        <v>1286</v>
      </c>
      <c r="C589" s="172" t="s">
        <v>91</v>
      </c>
      <c r="D589" s="76">
        <v>5000000</v>
      </c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250"/>
      <c r="P589" s="172">
        <v>1000</v>
      </c>
      <c r="Q589" s="168"/>
    </row>
    <row r="590" spans="1:17" ht="15" x14ac:dyDescent="0.2">
      <c r="A590" s="202">
        <v>52.18</v>
      </c>
      <c r="B590" s="186" t="s">
        <v>497</v>
      </c>
      <c r="C590" s="172" t="s">
        <v>91</v>
      </c>
      <c r="D590" s="185"/>
      <c r="E590" s="185"/>
      <c r="F590" s="199" t="s">
        <v>45</v>
      </c>
      <c r="G590" s="182">
        <v>1014600</v>
      </c>
      <c r="H590" s="182"/>
      <c r="I590" s="76"/>
      <c r="J590" s="76" t="s">
        <v>27</v>
      </c>
      <c r="K590" s="76" t="s">
        <v>27</v>
      </c>
      <c r="L590" s="76"/>
      <c r="M590" s="76" t="s">
        <v>27</v>
      </c>
      <c r="N590" s="185" t="s">
        <v>27</v>
      </c>
      <c r="O590" s="250"/>
      <c r="P590" s="172"/>
      <c r="Q590" s="168"/>
    </row>
    <row r="591" spans="1:17" ht="15" x14ac:dyDescent="0.2">
      <c r="A591" s="264">
        <v>52.19</v>
      </c>
      <c r="B591" s="186" t="s">
        <v>1287</v>
      </c>
      <c r="C591" s="172" t="s">
        <v>91</v>
      </c>
      <c r="D591" s="76"/>
      <c r="E591" s="76"/>
      <c r="F591" s="168" t="s">
        <v>45</v>
      </c>
      <c r="G591" s="179">
        <v>7286680</v>
      </c>
      <c r="H591" s="179"/>
      <c r="I591" s="179"/>
      <c r="J591" s="179" t="s">
        <v>45</v>
      </c>
      <c r="K591" s="179">
        <v>7667550</v>
      </c>
      <c r="L591" s="214"/>
      <c r="M591" s="179" t="s">
        <v>27</v>
      </c>
      <c r="N591" s="187" t="s">
        <v>27</v>
      </c>
      <c r="O591" s="250"/>
      <c r="P591" s="178">
        <f>SUM(P588:P589)</f>
        <v>2000</v>
      </c>
      <c r="Q591" s="188">
        <f>SUM(Q588:Q589)</f>
        <v>0</v>
      </c>
    </row>
    <row r="592" spans="1:17" ht="15" x14ac:dyDescent="0.2">
      <c r="A592" s="264">
        <v>52.2</v>
      </c>
      <c r="B592" s="186" t="s">
        <v>498</v>
      </c>
      <c r="C592" s="172" t="s">
        <v>91</v>
      </c>
      <c r="D592" s="76"/>
      <c r="E592" s="76"/>
      <c r="F592" s="168" t="s">
        <v>45</v>
      </c>
      <c r="G592" s="182">
        <v>8000000</v>
      </c>
      <c r="H592" s="182"/>
      <c r="I592" s="76"/>
      <c r="J592" s="76"/>
      <c r="K592" s="76"/>
      <c r="L592" s="76"/>
      <c r="M592" s="76"/>
      <c r="N592" s="76"/>
      <c r="O592" s="250"/>
      <c r="P592" s="172"/>
      <c r="Q592" s="168"/>
    </row>
    <row r="593" spans="1:17" ht="15" x14ac:dyDescent="0.2">
      <c r="A593" s="264">
        <v>52.22</v>
      </c>
      <c r="B593" s="186" t="s">
        <v>533</v>
      </c>
      <c r="C593" s="172" t="s">
        <v>91</v>
      </c>
      <c r="D593" s="76"/>
      <c r="E593" s="76"/>
      <c r="F593" s="168" t="s">
        <v>537</v>
      </c>
      <c r="G593" s="182">
        <v>600000</v>
      </c>
      <c r="H593" s="182"/>
      <c r="I593" s="76"/>
      <c r="J593" s="76"/>
      <c r="K593" s="76"/>
      <c r="L593" s="76"/>
      <c r="M593" s="76"/>
      <c r="N593" s="76"/>
      <c r="O593" s="250"/>
      <c r="P593" s="172"/>
      <c r="Q593" s="168"/>
    </row>
    <row r="594" spans="1:17" ht="15" x14ac:dyDescent="0.2">
      <c r="A594" s="194">
        <v>51.3</v>
      </c>
      <c r="B594" s="186" t="s">
        <v>151</v>
      </c>
      <c r="C594" s="172" t="s">
        <v>152</v>
      </c>
      <c r="D594" s="76">
        <v>3000000</v>
      </c>
      <c r="E594" s="76"/>
      <c r="F594" s="76"/>
      <c r="G594" s="76"/>
      <c r="H594" s="76"/>
      <c r="I594" s="76">
        <v>3000000</v>
      </c>
      <c r="J594" s="76"/>
      <c r="K594" s="76"/>
      <c r="L594" s="76"/>
      <c r="M594" s="76"/>
      <c r="N594" s="76"/>
      <c r="O594" s="250"/>
      <c r="P594" s="172"/>
      <c r="Q594" s="168"/>
    </row>
    <row r="595" spans="1:17" ht="15" x14ac:dyDescent="0.2">
      <c r="A595" s="206">
        <v>49.34</v>
      </c>
      <c r="B595" s="181" t="s">
        <v>503</v>
      </c>
      <c r="C595" s="172" t="s">
        <v>504</v>
      </c>
      <c r="D595" s="183">
        <v>60000000</v>
      </c>
      <c r="E595" s="183"/>
      <c r="F595" s="76"/>
      <c r="G595" s="76"/>
      <c r="H595" s="76"/>
      <c r="I595" s="76"/>
      <c r="J595" s="76" t="s">
        <v>27</v>
      </c>
      <c r="K595" s="76" t="s">
        <v>27</v>
      </c>
      <c r="L595" s="76"/>
      <c r="M595" s="76" t="s">
        <v>27</v>
      </c>
      <c r="N595" s="76" t="s">
        <v>27</v>
      </c>
      <c r="O595" s="250"/>
      <c r="P595" s="172">
        <v>12000</v>
      </c>
      <c r="Q595" s="168">
        <v>8000</v>
      </c>
    </row>
    <row r="596" spans="1:17" ht="15" x14ac:dyDescent="0.2">
      <c r="A596" s="193">
        <v>22.28</v>
      </c>
      <c r="B596" s="168" t="s">
        <v>583</v>
      </c>
      <c r="C596" s="172" t="s">
        <v>284</v>
      </c>
      <c r="D596" s="76">
        <v>140000</v>
      </c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250"/>
      <c r="P596" s="172">
        <v>1000</v>
      </c>
      <c r="Q596" s="168"/>
    </row>
    <row r="597" spans="1:17" ht="15" x14ac:dyDescent="0.2">
      <c r="A597" s="202">
        <v>22.3</v>
      </c>
      <c r="B597" s="168" t="s">
        <v>1233</v>
      </c>
      <c r="C597" s="172" t="s">
        <v>284</v>
      </c>
      <c r="D597" s="76">
        <v>100000</v>
      </c>
      <c r="E597" s="76"/>
      <c r="F597" s="76"/>
      <c r="G597" s="76"/>
      <c r="H597" s="76"/>
      <c r="I597" s="76"/>
      <c r="J597" s="76"/>
      <c r="K597" s="76"/>
      <c r="L597" s="76" t="s">
        <v>27</v>
      </c>
      <c r="M597" s="76"/>
      <c r="N597" s="76"/>
      <c r="O597" s="250"/>
      <c r="P597" s="172">
        <v>1000</v>
      </c>
      <c r="Q597" s="168"/>
    </row>
    <row r="598" spans="1:17" ht="15" x14ac:dyDescent="0.2">
      <c r="A598" s="202">
        <v>22.31</v>
      </c>
      <c r="B598" s="223" t="s">
        <v>286</v>
      </c>
      <c r="C598" s="172" t="s">
        <v>284</v>
      </c>
      <c r="D598" s="76"/>
      <c r="E598" s="76"/>
      <c r="F598" s="76"/>
      <c r="G598" s="76"/>
      <c r="H598" s="76"/>
      <c r="I598" s="76"/>
      <c r="J598" s="76"/>
      <c r="K598" s="76"/>
      <c r="L598" s="76">
        <v>500000</v>
      </c>
      <c r="M598" s="76"/>
      <c r="N598" s="76"/>
      <c r="O598" s="250"/>
      <c r="P598" s="172">
        <v>1000</v>
      </c>
      <c r="Q598" s="168"/>
    </row>
    <row r="599" spans="1:17" ht="15" x14ac:dyDescent="0.2">
      <c r="A599" s="202">
        <v>22.32</v>
      </c>
      <c r="B599" s="168" t="s">
        <v>287</v>
      </c>
      <c r="C599" s="172" t="s">
        <v>284</v>
      </c>
      <c r="D599" s="76" t="s">
        <v>27</v>
      </c>
      <c r="E599" s="76"/>
      <c r="F599" s="76"/>
      <c r="G599" s="76"/>
      <c r="H599" s="76"/>
      <c r="I599" s="76">
        <v>500000</v>
      </c>
      <c r="J599" s="76"/>
      <c r="K599" s="76"/>
      <c r="L599" s="76"/>
      <c r="M599" s="76"/>
      <c r="N599" s="76"/>
      <c r="O599" s="250"/>
      <c r="P599" s="172">
        <v>1500</v>
      </c>
      <c r="Q599" s="168"/>
    </row>
    <row r="600" spans="1:17" ht="15" x14ac:dyDescent="0.2">
      <c r="A600" s="202">
        <v>22.33</v>
      </c>
      <c r="B600" s="168" t="s">
        <v>288</v>
      </c>
      <c r="C600" s="172" t="s">
        <v>284</v>
      </c>
      <c r="D600" s="76">
        <v>500000</v>
      </c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250"/>
      <c r="P600" s="172">
        <v>3000</v>
      </c>
      <c r="Q600" s="168"/>
    </row>
    <row r="601" spans="1:17" ht="15" x14ac:dyDescent="0.2">
      <c r="A601" s="195">
        <v>32.299999999999997</v>
      </c>
      <c r="B601" s="186" t="s">
        <v>1264</v>
      </c>
      <c r="C601" s="172" t="s">
        <v>284</v>
      </c>
      <c r="D601" s="76"/>
      <c r="E601" s="76"/>
      <c r="F601" s="182"/>
      <c r="G601" s="76"/>
      <c r="H601" s="76"/>
      <c r="I601" s="76"/>
      <c r="J601" s="76"/>
      <c r="K601" s="76"/>
      <c r="L601" s="76"/>
      <c r="M601" s="76" t="s">
        <v>45</v>
      </c>
      <c r="N601" s="76">
        <v>10558910</v>
      </c>
      <c r="O601" s="250"/>
      <c r="P601" s="172">
        <v>1500</v>
      </c>
      <c r="Q601" s="168"/>
    </row>
    <row r="602" spans="1:17" ht="15" x14ac:dyDescent="0.2">
      <c r="A602" s="193">
        <v>35.299999999999997</v>
      </c>
      <c r="B602" s="168" t="s">
        <v>334</v>
      </c>
      <c r="C602" s="172" t="s">
        <v>284</v>
      </c>
      <c r="D602" s="76">
        <v>200000</v>
      </c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250"/>
      <c r="P602" s="172">
        <v>1000</v>
      </c>
      <c r="Q602" s="168"/>
    </row>
    <row r="603" spans="1:17" ht="15" x14ac:dyDescent="0.2">
      <c r="A603" s="193">
        <v>35.4</v>
      </c>
      <c r="B603" s="168" t="s">
        <v>1263</v>
      </c>
      <c r="C603" s="172" t="s">
        <v>284</v>
      </c>
      <c r="D603" s="76">
        <v>50000</v>
      </c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250"/>
      <c r="P603" s="172">
        <v>1000</v>
      </c>
      <c r="Q603" s="168"/>
    </row>
    <row r="604" spans="1:17" ht="15" x14ac:dyDescent="0.2">
      <c r="A604" s="193">
        <v>35.5</v>
      </c>
      <c r="B604" s="186" t="s">
        <v>594</v>
      </c>
      <c r="C604" s="172" t="s">
        <v>284</v>
      </c>
      <c r="D604" s="76">
        <v>200000</v>
      </c>
      <c r="E604" s="76"/>
      <c r="F604" s="75"/>
      <c r="G604" s="76"/>
      <c r="H604" s="76"/>
      <c r="I604" s="76"/>
      <c r="J604" s="76"/>
      <c r="K604" s="76"/>
      <c r="L604" s="76"/>
      <c r="M604" s="76"/>
      <c r="N604" s="76"/>
      <c r="O604" s="250"/>
      <c r="P604" s="172">
        <v>5000</v>
      </c>
      <c r="Q604" s="168"/>
    </row>
    <row r="605" spans="1:17" ht="15" x14ac:dyDescent="0.2">
      <c r="A605" s="193">
        <v>36.299999999999997</v>
      </c>
      <c r="B605" s="186" t="s">
        <v>595</v>
      </c>
      <c r="C605" s="172" t="s">
        <v>284</v>
      </c>
      <c r="D605" s="185"/>
      <c r="E605" s="185"/>
      <c r="F605" s="185" t="s">
        <v>45</v>
      </c>
      <c r="G605" s="185">
        <v>6000000</v>
      </c>
      <c r="H605" s="185"/>
      <c r="I605" s="185"/>
      <c r="J605" s="185" t="s">
        <v>45</v>
      </c>
      <c r="K605" s="185">
        <v>4000000</v>
      </c>
      <c r="L605" s="185"/>
      <c r="M605" s="185" t="s">
        <v>45</v>
      </c>
      <c r="N605" s="185">
        <v>8500000</v>
      </c>
      <c r="O605" s="250"/>
      <c r="P605" s="172"/>
      <c r="Q605" s="168"/>
    </row>
    <row r="606" spans="1:17" ht="15" x14ac:dyDescent="0.2">
      <c r="A606" s="193" t="s">
        <v>1260</v>
      </c>
      <c r="B606" s="168" t="s">
        <v>1262</v>
      </c>
      <c r="C606" s="172" t="s">
        <v>284</v>
      </c>
      <c r="D606" s="76"/>
      <c r="E606" s="76"/>
      <c r="F606" s="76"/>
      <c r="G606" s="76"/>
      <c r="H606" s="76"/>
      <c r="I606" s="76"/>
      <c r="J606" s="76"/>
      <c r="K606" s="76"/>
      <c r="L606" s="76"/>
      <c r="M606" s="76" t="s">
        <v>45</v>
      </c>
      <c r="N606" s="76">
        <v>5991490</v>
      </c>
      <c r="O606" s="250"/>
      <c r="P606" s="178"/>
      <c r="Q606" s="188"/>
    </row>
    <row r="607" spans="1:17" ht="15" x14ac:dyDescent="0.2">
      <c r="A607" s="193" t="s">
        <v>1261</v>
      </c>
      <c r="B607" s="75" t="s">
        <v>595</v>
      </c>
      <c r="C607" s="172" t="s">
        <v>284</v>
      </c>
      <c r="D607" s="76"/>
      <c r="E607" s="76"/>
      <c r="F607" s="76" t="s">
        <v>45</v>
      </c>
      <c r="G607" s="76">
        <v>6000000</v>
      </c>
      <c r="H607" s="76"/>
      <c r="I607" s="76"/>
      <c r="J607" s="76"/>
      <c r="K607" s="76"/>
      <c r="L607" s="76"/>
      <c r="M607" s="76"/>
      <c r="N607" s="76"/>
      <c r="O607" s="250"/>
      <c r="P607" s="172"/>
      <c r="Q607" s="168"/>
    </row>
    <row r="608" spans="1:17" ht="15" x14ac:dyDescent="0.2">
      <c r="A608" s="193"/>
      <c r="B608" s="75"/>
      <c r="C608" s="172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250"/>
      <c r="P608" s="172"/>
      <c r="Q608" s="168"/>
    </row>
    <row r="609" spans="1:17" ht="15" x14ac:dyDescent="0.2">
      <c r="A609" s="193"/>
      <c r="B609" s="75"/>
      <c r="C609" s="172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250"/>
      <c r="P609" s="172"/>
      <c r="Q609" s="168"/>
    </row>
    <row r="610" spans="1:17" ht="15" x14ac:dyDescent="0.2">
      <c r="A610" s="196" t="s">
        <v>782</v>
      </c>
      <c r="B610" s="186" t="s">
        <v>786</v>
      </c>
      <c r="C610" s="172" t="s">
        <v>439</v>
      </c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250"/>
      <c r="P610" s="172"/>
      <c r="Q610" s="168"/>
    </row>
    <row r="611" spans="1:17" ht="15" x14ac:dyDescent="0.2">
      <c r="A611" s="194" t="s">
        <v>1005</v>
      </c>
      <c r="B611" s="186" t="s">
        <v>797</v>
      </c>
      <c r="C611" s="172" t="s">
        <v>439</v>
      </c>
      <c r="D611" s="205"/>
      <c r="E611" s="205"/>
      <c r="F611" s="76"/>
      <c r="G611" s="76"/>
      <c r="H611" s="76"/>
      <c r="I611" s="76">
        <v>600000</v>
      </c>
      <c r="J611" s="76"/>
      <c r="K611" s="76"/>
      <c r="L611" s="76">
        <v>400000</v>
      </c>
      <c r="M611" s="76"/>
      <c r="N611" s="76"/>
      <c r="O611" s="250"/>
      <c r="P611" s="172"/>
      <c r="Q611" s="168"/>
    </row>
    <row r="612" spans="1:17" ht="15" x14ac:dyDescent="0.2">
      <c r="A612" s="194" t="s">
        <v>1006</v>
      </c>
      <c r="B612" s="186" t="s">
        <v>798</v>
      </c>
      <c r="C612" s="172" t="s">
        <v>439</v>
      </c>
      <c r="D612" s="205">
        <v>50000</v>
      </c>
      <c r="E612" s="205"/>
      <c r="F612" s="76"/>
      <c r="G612" s="76"/>
      <c r="H612" s="76"/>
      <c r="I612" s="76"/>
      <c r="J612" s="76"/>
      <c r="K612" s="76"/>
      <c r="L612" s="76"/>
      <c r="M612" s="76"/>
      <c r="N612" s="76"/>
      <c r="O612" s="250"/>
      <c r="P612" s="172">
        <v>2000</v>
      </c>
      <c r="Q612" s="168"/>
    </row>
    <row r="613" spans="1:17" ht="15" x14ac:dyDescent="0.2">
      <c r="A613" s="194" t="s">
        <v>1007</v>
      </c>
      <c r="B613" s="186" t="s">
        <v>799</v>
      </c>
      <c r="C613" s="172" t="s">
        <v>439</v>
      </c>
      <c r="D613" s="205">
        <v>150000</v>
      </c>
      <c r="E613" s="205"/>
      <c r="F613" s="76"/>
      <c r="G613" s="76"/>
      <c r="H613" s="76"/>
      <c r="I613" s="76"/>
      <c r="J613" s="76"/>
      <c r="K613" s="76"/>
      <c r="L613" s="76"/>
      <c r="M613" s="76"/>
      <c r="N613" s="76"/>
      <c r="O613" s="250"/>
      <c r="P613" s="172">
        <v>3000</v>
      </c>
      <c r="Q613" s="168"/>
    </row>
    <row r="614" spans="1:17" ht="15" x14ac:dyDescent="0.2">
      <c r="A614" s="202" t="s">
        <v>984</v>
      </c>
      <c r="B614" s="186" t="s">
        <v>816</v>
      </c>
      <c r="C614" s="172" t="s">
        <v>439</v>
      </c>
      <c r="D614" s="205"/>
      <c r="E614" s="205"/>
      <c r="F614" s="76"/>
      <c r="G614" s="76"/>
      <c r="H614" s="76"/>
      <c r="I614" s="76">
        <v>600000</v>
      </c>
      <c r="J614" s="76"/>
      <c r="K614" s="76"/>
      <c r="L614" s="76">
        <v>400000</v>
      </c>
      <c r="M614" s="76"/>
      <c r="N614" s="76"/>
      <c r="O614" s="250"/>
      <c r="P614" s="172">
        <v>1500</v>
      </c>
      <c r="Q614" s="168"/>
    </row>
    <row r="615" spans="1:17" ht="15" x14ac:dyDescent="0.2">
      <c r="A615" s="202" t="s">
        <v>985</v>
      </c>
      <c r="B615" s="186" t="s">
        <v>1223</v>
      </c>
      <c r="C615" s="172" t="s">
        <v>439</v>
      </c>
      <c r="D615" s="205">
        <v>50000</v>
      </c>
      <c r="E615" s="205"/>
      <c r="F615" s="76"/>
      <c r="G615" s="76"/>
      <c r="H615" s="76"/>
      <c r="I615" s="76"/>
      <c r="J615" s="76"/>
      <c r="K615" s="76"/>
      <c r="L615" s="76"/>
      <c r="M615" s="76"/>
      <c r="N615" s="76"/>
      <c r="O615" s="250"/>
      <c r="P615" s="172">
        <v>1500</v>
      </c>
      <c r="Q615" s="168"/>
    </row>
    <row r="616" spans="1:17" ht="15" x14ac:dyDescent="0.2">
      <c r="A616" s="202" t="s">
        <v>986</v>
      </c>
      <c r="B616" s="186" t="s">
        <v>817</v>
      </c>
      <c r="C616" s="172" t="s">
        <v>439</v>
      </c>
      <c r="D616" s="205">
        <v>150000</v>
      </c>
      <c r="E616" s="205"/>
      <c r="F616" s="76"/>
      <c r="G616" s="76"/>
      <c r="H616" s="76"/>
      <c r="I616" s="76"/>
      <c r="J616" s="76"/>
      <c r="K616" s="76"/>
      <c r="L616" s="76"/>
      <c r="M616" s="76"/>
      <c r="N616" s="76"/>
      <c r="O616" s="250"/>
      <c r="P616" s="172">
        <v>5000</v>
      </c>
      <c r="Q616" s="168"/>
    </row>
    <row r="617" spans="1:17" ht="15" x14ac:dyDescent="0.2">
      <c r="A617" s="202" t="s">
        <v>987</v>
      </c>
      <c r="B617" s="186" t="s">
        <v>818</v>
      </c>
      <c r="C617" s="172" t="s">
        <v>439</v>
      </c>
      <c r="D617" s="205">
        <v>300000</v>
      </c>
      <c r="E617" s="205"/>
      <c r="F617" s="76"/>
      <c r="G617" s="76"/>
      <c r="H617" s="76"/>
      <c r="I617" s="76"/>
      <c r="J617" s="76"/>
      <c r="K617" s="76"/>
      <c r="L617" s="76"/>
      <c r="M617" s="76"/>
      <c r="N617" s="76"/>
      <c r="O617" s="250"/>
      <c r="P617" s="172">
        <v>1000</v>
      </c>
      <c r="Q617" s="168"/>
    </row>
    <row r="618" spans="1:17" ht="15" x14ac:dyDescent="0.2">
      <c r="A618" s="202" t="s">
        <v>1025</v>
      </c>
      <c r="B618" s="186" t="s">
        <v>819</v>
      </c>
      <c r="C618" s="172" t="s">
        <v>439</v>
      </c>
      <c r="D618" s="205">
        <v>1500000</v>
      </c>
      <c r="E618" s="205"/>
      <c r="F618" s="76"/>
      <c r="G618" s="76"/>
      <c r="H618" s="76"/>
      <c r="I618" s="76"/>
      <c r="J618" s="76"/>
      <c r="K618" s="76"/>
      <c r="L618" s="76"/>
      <c r="M618" s="76"/>
      <c r="N618" s="76"/>
      <c r="O618" s="250"/>
      <c r="P618" s="172">
        <v>1000</v>
      </c>
      <c r="Q618" s="168"/>
    </row>
    <row r="619" spans="1:17" ht="15" x14ac:dyDescent="0.2">
      <c r="A619" s="202" t="s">
        <v>983</v>
      </c>
      <c r="B619" s="186" t="s">
        <v>842</v>
      </c>
      <c r="C619" s="172" t="s">
        <v>439</v>
      </c>
      <c r="D619" s="76">
        <v>500000</v>
      </c>
      <c r="E619" s="76"/>
      <c r="F619" s="76"/>
      <c r="G619" s="76"/>
      <c r="H619" s="76"/>
      <c r="I619" s="182"/>
      <c r="J619" s="168"/>
      <c r="K619" s="182"/>
      <c r="L619" s="76"/>
      <c r="M619" s="76"/>
      <c r="N619" s="76"/>
      <c r="O619" s="250"/>
      <c r="P619" s="172">
        <v>500</v>
      </c>
      <c r="Q619" s="168"/>
    </row>
    <row r="620" spans="1:17" ht="15" x14ac:dyDescent="0.2">
      <c r="A620" s="206">
        <v>48.15</v>
      </c>
      <c r="B620" s="186" t="s">
        <v>482</v>
      </c>
      <c r="C620" s="172" t="s">
        <v>439</v>
      </c>
      <c r="D620" s="182">
        <v>500000</v>
      </c>
      <c r="E620" s="182"/>
      <c r="F620" s="76"/>
      <c r="G620" s="76">
        <v>0</v>
      </c>
      <c r="H620" s="76"/>
      <c r="I620" s="76"/>
      <c r="J620" s="76"/>
      <c r="K620" s="76"/>
      <c r="L620" s="76"/>
      <c r="M620" s="76"/>
      <c r="N620" s="76"/>
      <c r="O620" s="250"/>
      <c r="P620" s="172">
        <v>5000</v>
      </c>
      <c r="Q620" s="168"/>
    </row>
    <row r="621" spans="1:17" ht="15" x14ac:dyDescent="0.2">
      <c r="A621" s="206">
        <v>48.16</v>
      </c>
      <c r="B621" s="186" t="s">
        <v>483</v>
      </c>
      <c r="C621" s="172" t="s">
        <v>439</v>
      </c>
      <c r="D621" s="185">
        <v>1000000</v>
      </c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250"/>
      <c r="P621" s="172"/>
      <c r="Q621" s="168"/>
    </row>
    <row r="622" spans="1:17" ht="15" x14ac:dyDescent="0.2">
      <c r="A622" s="206">
        <v>48.17</v>
      </c>
      <c r="B622" s="186" t="s">
        <v>484</v>
      </c>
      <c r="C622" s="172" t="s">
        <v>439</v>
      </c>
      <c r="D622" s="182">
        <v>625000</v>
      </c>
      <c r="E622" s="182"/>
      <c r="F622" s="76"/>
      <c r="G622" s="76"/>
      <c r="H622" s="76"/>
      <c r="I622" s="76"/>
      <c r="J622" s="76"/>
      <c r="K622" s="76"/>
      <c r="L622" s="76"/>
      <c r="M622" s="76"/>
      <c r="N622" s="76"/>
      <c r="O622" s="250"/>
      <c r="P622" s="178">
        <f>SUM(P612:P620)</f>
        <v>20500</v>
      </c>
      <c r="Q622" s="188">
        <f>SUM(Q612:Q620)</f>
        <v>0</v>
      </c>
    </row>
    <row r="623" spans="1:17" ht="15" x14ac:dyDescent="0.2">
      <c r="A623" s="206">
        <v>48.18</v>
      </c>
      <c r="B623" s="186" t="s">
        <v>485</v>
      </c>
      <c r="C623" s="172" t="s">
        <v>439</v>
      </c>
      <c r="D623" s="182">
        <v>1000000</v>
      </c>
      <c r="E623" s="182"/>
      <c r="F623" s="76"/>
      <c r="G623" s="76"/>
      <c r="H623" s="76"/>
      <c r="I623" s="76"/>
      <c r="J623" s="76"/>
      <c r="K623" s="76"/>
      <c r="L623" s="76"/>
      <c r="M623" s="76"/>
      <c r="N623" s="76"/>
      <c r="O623" s="250"/>
      <c r="P623" s="172"/>
      <c r="Q623" s="168"/>
    </row>
    <row r="624" spans="1:17" ht="15" x14ac:dyDescent="0.2">
      <c r="A624" s="206">
        <v>48.19</v>
      </c>
      <c r="B624" s="186" t="s">
        <v>486</v>
      </c>
      <c r="C624" s="172" t="s">
        <v>439</v>
      </c>
      <c r="D624" s="182">
        <v>1000000</v>
      </c>
      <c r="E624" s="182"/>
      <c r="F624" s="76"/>
      <c r="G624" s="76">
        <v>0</v>
      </c>
      <c r="H624" s="76"/>
      <c r="I624" s="76"/>
      <c r="J624" s="76"/>
      <c r="K624" s="76"/>
      <c r="L624" s="76"/>
      <c r="M624" s="76"/>
      <c r="N624" s="76"/>
      <c r="O624" s="250"/>
      <c r="P624" s="172"/>
      <c r="Q624" s="168"/>
    </row>
    <row r="625" spans="1:17" ht="15" x14ac:dyDescent="0.2">
      <c r="A625" s="238"/>
      <c r="B625" s="186"/>
      <c r="C625" s="172"/>
      <c r="D625" s="182"/>
      <c r="E625" s="182"/>
      <c r="F625" s="76"/>
      <c r="G625" s="76"/>
      <c r="H625" s="76"/>
      <c r="I625" s="76"/>
      <c r="J625" s="76"/>
      <c r="K625" s="76"/>
      <c r="L625" s="76"/>
      <c r="M625" s="76"/>
      <c r="N625" s="76"/>
      <c r="O625" s="250"/>
      <c r="P625" s="172"/>
      <c r="Q625" s="168"/>
    </row>
    <row r="626" spans="1:17" ht="15" x14ac:dyDescent="0.2">
      <c r="A626" s="238"/>
      <c r="B626" s="186"/>
      <c r="C626" s="172"/>
      <c r="D626" s="182"/>
      <c r="E626" s="182"/>
      <c r="F626" s="76"/>
      <c r="G626" s="76"/>
      <c r="H626" s="76"/>
      <c r="I626" s="76"/>
      <c r="J626" s="76"/>
      <c r="K626" s="76"/>
      <c r="L626" s="76"/>
      <c r="M626" s="76"/>
      <c r="N626" s="76"/>
      <c r="O626" s="250"/>
      <c r="P626" s="172"/>
      <c r="Q626" s="168"/>
    </row>
    <row r="627" spans="1:17" ht="15" x14ac:dyDescent="0.2">
      <c r="A627" s="238"/>
      <c r="B627" s="186"/>
      <c r="C627" s="172"/>
      <c r="D627" s="182"/>
      <c r="E627" s="182"/>
      <c r="F627" s="76"/>
      <c r="G627" s="76"/>
      <c r="H627" s="76"/>
      <c r="I627" s="76"/>
      <c r="J627" s="76"/>
      <c r="K627" s="76"/>
      <c r="L627" s="76"/>
      <c r="M627" s="76"/>
      <c r="N627" s="76"/>
      <c r="O627" s="250"/>
      <c r="P627" s="172"/>
      <c r="Q627" s="168"/>
    </row>
    <row r="628" spans="1:17" ht="15" x14ac:dyDescent="0.2">
      <c r="A628" s="262" t="s">
        <v>1022</v>
      </c>
      <c r="B628" s="186" t="s">
        <v>813</v>
      </c>
      <c r="C628" s="172" t="s">
        <v>25</v>
      </c>
      <c r="D628" s="205">
        <v>2000000</v>
      </c>
      <c r="E628" s="205"/>
      <c r="F628" s="76"/>
      <c r="G628" s="76"/>
      <c r="H628" s="76"/>
      <c r="I628" s="76"/>
      <c r="J628" s="76"/>
      <c r="K628" s="76"/>
      <c r="L628" s="76"/>
      <c r="M628" s="76"/>
      <c r="N628" s="76"/>
      <c r="O628" s="250"/>
      <c r="P628" s="172"/>
      <c r="Q628" s="168"/>
    </row>
    <row r="629" spans="1:17" ht="15" x14ac:dyDescent="0.2">
      <c r="A629" s="233" t="s">
        <v>1054</v>
      </c>
      <c r="B629" s="186" t="s">
        <v>834</v>
      </c>
      <c r="C629" s="172" t="s">
        <v>25</v>
      </c>
      <c r="D629" s="182">
        <v>2000000</v>
      </c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250"/>
      <c r="P629" s="172">
        <v>1000</v>
      </c>
      <c r="Q629" s="168"/>
    </row>
    <row r="630" spans="1:17" ht="15" x14ac:dyDescent="0.2">
      <c r="A630" s="233" t="s">
        <v>1058</v>
      </c>
      <c r="B630" s="186" t="s">
        <v>837</v>
      </c>
      <c r="C630" s="172" t="s">
        <v>25</v>
      </c>
      <c r="D630" s="76">
        <v>6000000</v>
      </c>
      <c r="E630" s="76"/>
      <c r="F630" s="76"/>
      <c r="G630" s="76"/>
      <c r="H630" s="76"/>
      <c r="I630" s="182"/>
      <c r="J630" s="168"/>
      <c r="K630" s="205"/>
      <c r="L630" s="76"/>
      <c r="M630" s="76"/>
      <c r="N630" s="76"/>
      <c r="O630" s="250"/>
      <c r="P630" s="172">
        <v>1000</v>
      </c>
      <c r="Q630" s="168"/>
    </row>
    <row r="631" spans="1:17" ht="15" x14ac:dyDescent="0.2">
      <c r="A631" s="202" t="s">
        <v>989</v>
      </c>
      <c r="B631" s="186" t="s">
        <v>25</v>
      </c>
      <c r="C631" s="172" t="s">
        <v>25</v>
      </c>
      <c r="D631" s="185"/>
      <c r="E631" s="185"/>
      <c r="F631" s="185"/>
      <c r="G631" s="185"/>
      <c r="H631" s="185"/>
      <c r="I631" s="185">
        <v>500000</v>
      </c>
      <c r="J631" s="199"/>
      <c r="K631" s="185"/>
      <c r="L631" s="185"/>
      <c r="M631" s="185"/>
      <c r="N631" s="185"/>
      <c r="O631" s="250"/>
      <c r="P631" s="172"/>
      <c r="Q631" s="168"/>
    </row>
    <row r="632" spans="1:17" ht="15" x14ac:dyDescent="0.2">
      <c r="A632" s="212">
        <v>55.1</v>
      </c>
      <c r="B632" s="75" t="s">
        <v>1198</v>
      </c>
      <c r="C632" s="172" t="s">
        <v>25</v>
      </c>
      <c r="D632" s="76">
        <v>150000</v>
      </c>
      <c r="E632" s="76"/>
      <c r="F632" s="76"/>
      <c r="G632" s="76"/>
      <c r="H632" s="76"/>
      <c r="I632" s="76">
        <v>200000</v>
      </c>
      <c r="J632" s="76"/>
      <c r="K632" s="76"/>
      <c r="L632" s="76">
        <v>250000</v>
      </c>
      <c r="M632" s="76"/>
      <c r="N632" s="76"/>
      <c r="O632" s="250"/>
      <c r="P632" s="178">
        <f>SUM(P629:P630)</f>
        <v>2000</v>
      </c>
      <c r="Q632" s="188">
        <f>SUM(Q629:Q630)</f>
        <v>0</v>
      </c>
    </row>
    <row r="633" spans="1:17" ht="15" x14ac:dyDescent="0.2">
      <c r="A633" s="212">
        <v>55.2</v>
      </c>
      <c r="B633" s="186" t="s">
        <v>688</v>
      </c>
      <c r="C633" s="172" t="s">
        <v>25</v>
      </c>
      <c r="D633" s="76"/>
      <c r="E633" s="76"/>
      <c r="F633" s="76" t="s">
        <v>689</v>
      </c>
      <c r="G633" s="76"/>
      <c r="H633" s="76">
        <v>3000000</v>
      </c>
      <c r="I633" s="76"/>
      <c r="J633" s="76"/>
      <c r="K633" s="76"/>
      <c r="L633" s="76"/>
      <c r="M633" s="76"/>
      <c r="N633" s="76"/>
      <c r="O633" s="250"/>
      <c r="P633" s="172"/>
      <c r="Q633" s="168"/>
    </row>
    <row r="634" spans="1:17" ht="15" x14ac:dyDescent="0.2">
      <c r="A634" s="212">
        <v>55.3</v>
      </c>
      <c r="B634" s="75" t="s">
        <v>1197</v>
      </c>
      <c r="C634" s="172" t="s">
        <v>25</v>
      </c>
      <c r="D634" s="76"/>
      <c r="E634" s="76"/>
      <c r="F634" s="168"/>
      <c r="G634" s="182"/>
      <c r="H634" s="182"/>
      <c r="I634" s="76"/>
      <c r="J634" s="76" t="s">
        <v>253</v>
      </c>
      <c r="K634" s="76">
        <v>5000000</v>
      </c>
      <c r="L634" s="76"/>
      <c r="M634" s="76"/>
      <c r="N634" s="76"/>
      <c r="O634" s="250"/>
      <c r="P634" s="172"/>
      <c r="Q634" s="168"/>
    </row>
    <row r="635" spans="1:17" ht="15" x14ac:dyDescent="0.2">
      <c r="A635" s="263">
        <v>55.4</v>
      </c>
      <c r="B635" s="186" t="s">
        <v>1183</v>
      </c>
      <c r="C635" s="172" t="s">
        <v>25</v>
      </c>
      <c r="D635" s="76"/>
      <c r="E635" s="76"/>
      <c r="F635" s="168"/>
      <c r="G635" s="182"/>
      <c r="H635" s="182"/>
      <c r="I635" s="76"/>
      <c r="J635" s="76"/>
      <c r="K635" s="76"/>
      <c r="L635" s="76">
        <v>1000000</v>
      </c>
      <c r="M635" s="76"/>
      <c r="N635" s="76"/>
      <c r="O635" s="250"/>
      <c r="P635" s="172"/>
      <c r="Q635" s="168"/>
    </row>
    <row r="636" spans="1:17" ht="15" x14ac:dyDescent="0.2">
      <c r="A636" s="263">
        <v>55.8</v>
      </c>
      <c r="B636" s="186" t="s">
        <v>692</v>
      </c>
      <c r="C636" s="240" t="s">
        <v>25</v>
      </c>
      <c r="D636" s="76"/>
      <c r="E636" s="76"/>
      <c r="F636" s="168" t="s">
        <v>534</v>
      </c>
      <c r="G636" s="182">
        <v>3000000</v>
      </c>
      <c r="H636" s="182"/>
      <c r="I636" s="76"/>
      <c r="J636" s="168"/>
      <c r="K636" s="182"/>
      <c r="L636" s="76"/>
      <c r="M636" s="168"/>
      <c r="N636" s="76"/>
      <c r="O636" s="250"/>
      <c r="P636" s="172">
        <v>1000</v>
      </c>
      <c r="Q636" s="168"/>
    </row>
    <row r="637" spans="1:17" ht="15" x14ac:dyDescent="0.2">
      <c r="A637" s="263">
        <v>55.18</v>
      </c>
      <c r="B637" s="181" t="s">
        <v>1236</v>
      </c>
      <c r="C637" s="172" t="s">
        <v>25</v>
      </c>
      <c r="D637" s="76"/>
      <c r="E637" s="76"/>
      <c r="F637" s="76"/>
      <c r="G637" s="183"/>
      <c r="H637" s="183"/>
      <c r="I637" s="76"/>
      <c r="J637" s="168"/>
      <c r="K637" s="182"/>
      <c r="L637" s="76"/>
      <c r="M637" s="76" t="s">
        <v>253</v>
      </c>
      <c r="N637" s="76">
        <v>5000000</v>
      </c>
      <c r="O637" s="250"/>
      <c r="P637" s="172">
        <v>1000</v>
      </c>
      <c r="Q637" s="168"/>
    </row>
    <row r="638" spans="1:17" ht="15" x14ac:dyDescent="0.2">
      <c r="A638" s="263">
        <v>57.1</v>
      </c>
      <c r="B638" s="181" t="s">
        <v>1296</v>
      </c>
      <c r="C638" s="172" t="s">
        <v>25</v>
      </c>
      <c r="D638" s="198"/>
      <c r="E638" s="198"/>
      <c r="F638" s="199" t="s">
        <v>534</v>
      </c>
      <c r="G638" s="185">
        <v>2500000</v>
      </c>
      <c r="H638" s="185"/>
      <c r="I638" s="185"/>
      <c r="J638" s="185"/>
      <c r="K638" s="185"/>
      <c r="L638" s="185"/>
      <c r="M638" s="185"/>
      <c r="N638" s="185"/>
      <c r="O638" s="250"/>
      <c r="P638" s="172"/>
      <c r="Q638" s="168"/>
    </row>
    <row r="639" spans="1:17" ht="15" x14ac:dyDescent="0.2">
      <c r="A639" s="212">
        <v>57.2</v>
      </c>
      <c r="B639" s="181" t="s">
        <v>1193</v>
      </c>
      <c r="C639" s="172" t="s">
        <v>25</v>
      </c>
      <c r="D639" s="182"/>
      <c r="E639" s="182"/>
      <c r="F639" s="76"/>
      <c r="G639" s="76"/>
      <c r="H639" s="76"/>
      <c r="I639" s="183"/>
      <c r="J639" s="168" t="s">
        <v>534</v>
      </c>
      <c r="K639" s="76">
        <v>1500000</v>
      </c>
      <c r="L639" s="76"/>
      <c r="M639" s="76"/>
      <c r="N639" s="76"/>
      <c r="O639" s="250"/>
      <c r="P639" s="178">
        <f>SUM(P636:P637)</f>
        <v>2000</v>
      </c>
      <c r="Q639" s="188">
        <f>SUM(Q636:Q637)</f>
        <v>0</v>
      </c>
    </row>
    <row r="640" spans="1:17" ht="15" x14ac:dyDescent="0.2">
      <c r="A640" s="212">
        <v>57.3</v>
      </c>
      <c r="B640" s="181" t="s">
        <v>1194</v>
      </c>
      <c r="C640" s="172" t="s">
        <v>25</v>
      </c>
      <c r="D640" s="182">
        <v>1500000</v>
      </c>
      <c r="E640" s="182"/>
      <c r="F640" s="168" t="s">
        <v>534</v>
      </c>
      <c r="G640" s="76">
        <v>800000</v>
      </c>
      <c r="H640" s="76"/>
      <c r="I640" s="183"/>
      <c r="J640" s="76"/>
      <c r="K640" s="76"/>
      <c r="L640" s="76"/>
      <c r="M640" s="76"/>
      <c r="N640" s="76"/>
      <c r="O640" s="250"/>
      <c r="P640" s="172"/>
      <c r="Q640" s="168"/>
    </row>
    <row r="641" spans="1:17" ht="15.75" x14ac:dyDescent="0.25">
      <c r="A641" s="212"/>
      <c r="B641" s="181"/>
      <c r="C641" s="172"/>
      <c r="D641" s="282">
        <f>SUM(D628:D640)</f>
        <v>11650000</v>
      </c>
      <c r="E641" s="282">
        <f t="shared" ref="E641:N641" si="3">SUM(E628:E640)</f>
        <v>0</v>
      </c>
      <c r="F641" s="282">
        <f t="shared" si="3"/>
        <v>0</v>
      </c>
      <c r="G641" s="282">
        <f t="shared" si="3"/>
        <v>6300000</v>
      </c>
      <c r="H641" s="282">
        <f t="shared" si="3"/>
        <v>3000000</v>
      </c>
      <c r="I641" s="282">
        <f t="shared" si="3"/>
        <v>700000</v>
      </c>
      <c r="J641" s="282">
        <f t="shared" si="3"/>
        <v>0</v>
      </c>
      <c r="K641" s="282">
        <f t="shared" si="3"/>
        <v>6500000</v>
      </c>
      <c r="L641" s="282">
        <f t="shared" si="3"/>
        <v>1250000</v>
      </c>
      <c r="M641" s="282">
        <f t="shared" si="3"/>
        <v>0</v>
      </c>
      <c r="N641" s="282">
        <f t="shared" si="3"/>
        <v>5000000</v>
      </c>
      <c r="O641" s="250"/>
      <c r="P641" s="172"/>
      <c r="Q641" s="168"/>
    </row>
    <row r="642" spans="1:17" ht="15" x14ac:dyDescent="0.2">
      <c r="A642" s="212"/>
      <c r="B642" s="181"/>
      <c r="C642" s="172"/>
      <c r="D642" s="182"/>
      <c r="E642" s="182"/>
      <c r="F642" s="168"/>
      <c r="G642" s="76"/>
      <c r="H642" s="76"/>
      <c r="I642" s="183"/>
      <c r="J642" s="76"/>
      <c r="K642" s="76"/>
      <c r="L642" s="76"/>
      <c r="M642" s="76"/>
      <c r="N642" s="76"/>
      <c r="O642" s="250"/>
      <c r="P642" s="172"/>
      <c r="Q642" s="168"/>
    </row>
    <row r="643" spans="1:17" ht="15" x14ac:dyDescent="0.2">
      <c r="A643" s="212"/>
      <c r="B643" s="181"/>
      <c r="C643" s="172"/>
      <c r="D643" s="182"/>
      <c r="E643" s="182"/>
      <c r="F643" s="168"/>
      <c r="G643" s="76"/>
      <c r="H643" s="76"/>
      <c r="I643" s="183"/>
      <c r="J643" s="76"/>
      <c r="K643" s="76"/>
      <c r="L643" s="76"/>
      <c r="M643" s="76"/>
      <c r="N643" s="76"/>
      <c r="O643" s="250"/>
      <c r="P643" s="172"/>
      <c r="Q643" s="168"/>
    </row>
    <row r="644" spans="1:17" ht="15" x14ac:dyDescent="0.2">
      <c r="A644" s="193">
        <v>57.4</v>
      </c>
      <c r="B644" s="204" t="s">
        <v>961</v>
      </c>
      <c r="C644" s="172" t="s">
        <v>962</v>
      </c>
      <c r="D644" s="76" t="s">
        <v>27</v>
      </c>
      <c r="E644" s="76"/>
      <c r="F644" s="76"/>
      <c r="G644" s="76"/>
      <c r="H644" s="76"/>
      <c r="I644" s="76"/>
      <c r="J644" s="76"/>
      <c r="K644" s="76"/>
      <c r="L644" s="76"/>
      <c r="M644" s="76" t="s">
        <v>963</v>
      </c>
      <c r="N644" s="76">
        <v>4000000</v>
      </c>
      <c r="O644" s="250"/>
      <c r="P644" s="172"/>
      <c r="Q644" s="168"/>
    </row>
    <row r="645" spans="1:17" ht="15" x14ac:dyDescent="0.2">
      <c r="A645" s="193"/>
      <c r="B645" s="204"/>
      <c r="C645" s="172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250"/>
      <c r="P645" s="172"/>
      <c r="Q645" s="168"/>
    </row>
    <row r="646" spans="1:17" ht="15" x14ac:dyDescent="0.2">
      <c r="A646" s="193"/>
      <c r="B646" s="204"/>
      <c r="C646" s="172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250"/>
      <c r="P646" s="172"/>
      <c r="Q646" s="168"/>
    </row>
    <row r="647" spans="1:17" ht="15" x14ac:dyDescent="0.2">
      <c r="A647" s="180">
        <v>9.1</v>
      </c>
      <c r="B647" s="186" t="s">
        <v>1290</v>
      </c>
      <c r="C647" s="172" t="s">
        <v>479</v>
      </c>
      <c r="D647" s="76">
        <v>200000</v>
      </c>
      <c r="E647" s="76"/>
      <c r="F647" s="76"/>
      <c r="G647" s="76"/>
      <c r="H647" s="76"/>
      <c r="I647" s="76">
        <v>100000</v>
      </c>
      <c r="J647" s="76"/>
      <c r="K647" s="76"/>
      <c r="L647" s="76">
        <v>150000</v>
      </c>
      <c r="M647" s="75"/>
      <c r="N647" s="75"/>
      <c r="O647" s="250"/>
      <c r="P647" s="172"/>
      <c r="Q647" s="168"/>
    </row>
    <row r="648" spans="1:17" ht="15" x14ac:dyDescent="0.2">
      <c r="A648" s="180">
        <v>9.6999999999999993</v>
      </c>
      <c r="B648" s="186" t="s">
        <v>518</v>
      </c>
      <c r="C648" s="172" t="s">
        <v>479</v>
      </c>
      <c r="D648" s="76"/>
      <c r="E648" s="76"/>
      <c r="F648" s="76"/>
      <c r="G648" s="76"/>
      <c r="H648" s="76"/>
      <c r="I648" s="76"/>
      <c r="J648" s="76"/>
      <c r="K648" s="76"/>
      <c r="L648" s="76"/>
      <c r="M648" s="75"/>
      <c r="N648" s="75"/>
      <c r="O648" s="250"/>
      <c r="P648" s="172">
        <v>3000</v>
      </c>
      <c r="Q648" s="168"/>
    </row>
    <row r="649" spans="1:17" ht="15" x14ac:dyDescent="0.2">
      <c r="A649" s="180">
        <v>9.8000000000000007</v>
      </c>
      <c r="B649" s="186" t="s">
        <v>519</v>
      </c>
      <c r="C649" s="172" t="s">
        <v>479</v>
      </c>
      <c r="D649" s="76">
        <v>250000</v>
      </c>
      <c r="E649" s="76"/>
      <c r="F649" s="76"/>
      <c r="G649" s="76"/>
      <c r="H649" s="76"/>
      <c r="I649" s="76"/>
      <c r="J649" s="76"/>
      <c r="K649" s="76"/>
      <c r="L649" s="76"/>
      <c r="M649" s="75"/>
      <c r="N649" s="75"/>
      <c r="O649" s="250"/>
      <c r="P649" s="172">
        <v>1000</v>
      </c>
      <c r="Q649" s="168"/>
    </row>
    <row r="650" spans="1:17" ht="15" x14ac:dyDescent="0.2">
      <c r="A650" s="193" t="s">
        <v>1129</v>
      </c>
      <c r="B650" s="75" t="s">
        <v>228</v>
      </c>
      <c r="C650" s="243" t="s">
        <v>479</v>
      </c>
      <c r="D650" s="76">
        <v>300000</v>
      </c>
      <c r="E650" s="76"/>
      <c r="F650" s="168" t="s">
        <v>27</v>
      </c>
      <c r="G650" s="182"/>
      <c r="H650" s="182"/>
      <c r="I650" s="76">
        <v>300000</v>
      </c>
      <c r="J650" s="76"/>
      <c r="K650" s="76"/>
      <c r="L650" s="76">
        <v>300000</v>
      </c>
      <c r="M650" s="76"/>
      <c r="N650" s="76"/>
      <c r="O650" s="250"/>
      <c r="P650" s="172">
        <v>1000</v>
      </c>
      <c r="Q650" s="168"/>
    </row>
    <row r="651" spans="1:17" ht="15" x14ac:dyDescent="0.2">
      <c r="A651" s="193" t="s">
        <v>1130</v>
      </c>
      <c r="B651" s="186" t="s">
        <v>1177</v>
      </c>
      <c r="C651" s="243" t="s">
        <v>479</v>
      </c>
      <c r="D651" s="76">
        <v>300000</v>
      </c>
      <c r="E651" s="76"/>
      <c r="F651" s="168"/>
      <c r="G651" s="182"/>
      <c r="H651" s="182"/>
      <c r="I651" s="76">
        <v>300000</v>
      </c>
      <c r="J651" s="76"/>
      <c r="K651" s="76"/>
      <c r="L651" s="76">
        <v>300000</v>
      </c>
      <c r="M651" s="76"/>
      <c r="N651" s="76"/>
      <c r="O651" s="250"/>
      <c r="P651" s="172">
        <v>10000</v>
      </c>
      <c r="Q651" s="168"/>
    </row>
    <row r="652" spans="1:17" ht="15" x14ac:dyDescent="0.2">
      <c r="A652" s="193" t="s">
        <v>1131</v>
      </c>
      <c r="B652" s="186" t="s">
        <v>960</v>
      </c>
      <c r="C652" s="243" t="s">
        <v>479</v>
      </c>
      <c r="D652" s="76">
        <v>300000</v>
      </c>
      <c r="E652" s="76"/>
      <c r="F652" s="168"/>
      <c r="G652" s="182"/>
      <c r="H652" s="182"/>
      <c r="I652" s="76">
        <v>300000</v>
      </c>
      <c r="J652" s="76"/>
      <c r="K652" s="76"/>
      <c r="L652" s="76">
        <v>300000</v>
      </c>
      <c r="M652" s="76"/>
      <c r="N652" s="76"/>
      <c r="O652" s="250"/>
      <c r="P652" s="172">
        <v>20000</v>
      </c>
      <c r="Q652" s="168"/>
    </row>
    <row r="653" spans="1:17" ht="15" x14ac:dyDescent="0.2">
      <c r="A653" s="193">
        <v>22.29</v>
      </c>
      <c r="B653" s="168" t="s">
        <v>285</v>
      </c>
      <c r="C653" s="172" t="s">
        <v>479</v>
      </c>
      <c r="D653" s="76"/>
      <c r="E653" s="76"/>
      <c r="F653" s="76"/>
      <c r="G653" s="76"/>
      <c r="H653" s="76"/>
      <c r="I653" s="76">
        <v>200000</v>
      </c>
      <c r="J653" s="76"/>
      <c r="K653" s="76"/>
      <c r="L653" s="76"/>
      <c r="M653" s="76"/>
      <c r="N653" s="76"/>
      <c r="O653" s="250"/>
      <c r="P653" s="172">
        <v>10000</v>
      </c>
      <c r="Q653" s="168"/>
    </row>
    <row r="654" spans="1:17" ht="15" x14ac:dyDescent="0.2">
      <c r="A654" s="193">
        <v>23.1</v>
      </c>
      <c r="B654" s="186" t="s">
        <v>596</v>
      </c>
      <c r="C654" s="172" t="s">
        <v>479</v>
      </c>
      <c r="D654" s="76">
        <v>300000</v>
      </c>
      <c r="E654" s="76"/>
      <c r="F654" s="75"/>
      <c r="G654" s="76"/>
      <c r="H654" s="76"/>
      <c r="I654" s="75"/>
      <c r="J654" s="75"/>
      <c r="K654" s="75"/>
      <c r="L654" s="75"/>
      <c r="M654" s="75"/>
      <c r="N654" s="75"/>
      <c r="O654" s="250"/>
      <c r="P654" s="172">
        <v>20000</v>
      </c>
      <c r="Q654" s="168"/>
    </row>
    <row r="655" spans="1:17" ht="15" x14ac:dyDescent="0.2">
      <c r="A655" s="193">
        <v>24.4</v>
      </c>
      <c r="B655" s="168" t="s">
        <v>700</v>
      </c>
      <c r="C655" s="172" t="s">
        <v>479</v>
      </c>
      <c r="D655" s="185">
        <v>100000</v>
      </c>
      <c r="E655" s="76"/>
      <c r="F655" s="168"/>
      <c r="G655" s="182"/>
      <c r="H655" s="182"/>
      <c r="I655" s="76">
        <v>50000</v>
      </c>
      <c r="J655" s="76" t="s">
        <v>27</v>
      </c>
      <c r="K655" s="185" t="s">
        <v>27</v>
      </c>
      <c r="L655" s="185">
        <v>50000</v>
      </c>
      <c r="M655" s="76" t="s">
        <v>27</v>
      </c>
      <c r="N655" s="185" t="s">
        <v>27</v>
      </c>
      <c r="O655" s="250"/>
      <c r="P655" s="172"/>
      <c r="Q655" s="168"/>
    </row>
    <row r="656" spans="1:17" ht="15" x14ac:dyDescent="0.2">
      <c r="A656" s="193">
        <v>24.5</v>
      </c>
      <c r="B656" s="168" t="s">
        <v>701</v>
      </c>
      <c r="C656" s="172" t="s">
        <v>479</v>
      </c>
      <c r="D656" s="76">
        <v>100000</v>
      </c>
      <c r="E656" s="179"/>
      <c r="F656" s="188"/>
      <c r="G656" s="179"/>
      <c r="H656" s="179"/>
      <c r="I656" s="179"/>
      <c r="J656" s="179"/>
      <c r="K656" s="76"/>
      <c r="L656" s="187">
        <v>50000</v>
      </c>
      <c r="M656" s="179"/>
      <c r="N656" s="76"/>
      <c r="O656" s="250"/>
      <c r="P656" s="178">
        <f>SUM(P648:P654)</f>
        <v>65000</v>
      </c>
      <c r="Q656" s="188">
        <f>SUM(Q648:Q654)</f>
        <v>0</v>
      </c>
    </row>
    <row r="657" spans="1:17" ht="15" x14ac:dyDescent="0.2">
      <c r="A657" s="193">
        <v>34.4</v>
      </c>
      <c r="B657" s="168" t="s">
        <v>590</v>
      </c>
      <c r="C657" s="172" t="s">
        <v>479</v>
      </c>
      <c r="D657" s="76">
        <v>8000</v>
      </c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250"/>
      <c r="P657" s="172"/>
      <c r="Q657" s="168"/>
    </row>
    <row r="658" spans="1:17" ht="15" x14ac:dyDescent="0.2">
      <c r="A658" s="202">
        <v>51.15</v>
      </c>
      <c r="B658" s="186" t="s">
        <v>170</v>
      </c>
      <c r="C658" s="172" t="s">
        <v>479</v>
      </c>
      <c r="D658" s="205">
        <v>50000</v>
      </c>
      <c r="E658" s="205"/>
      <c r="F658" s="76"/>
      <c r="G658" s="76"/>
      <c r="H658" s="76"/>
      <c r="I658" s="220"/>
      <c r="J658" s="76"/>
      <c r="K658" s="76"/>
      <c r="L658" s="76"/>
      <c r="M658" s="76"/>
      <c r="N658" s="76"/>
      <c r="O658" s="250"/>
      <c r="P658" s="172"/>
      <c r="Q658" s="168"/>
    </row>
    <row r="659" spans="1:17" ht="15" x14ac:dyDescent="0.2">
      <c r="A659" s="202">
        <v>51.16</v>
      </c>
      <c r="B659" s="186" t="s">
        <v>171</v>
      </c>
      <c r="C659" s="172" t="s">
        <v>479</v>
      </c>
      <c r="D659" s="205">
        <v>35000</v>
      </c>
      <c r="E659" s="205"/>
      <c r="F659" s="76"/>
      <c r="G659" s="76"/>
      <c r="H659" s="76"/>
      <c r="I659" s="220"/>
      <c r="J659" s="76"/>
      <c r="K659" s="76"/>
      <c r="L659" s="76"/>
      <c r="M659" s="76"/>
      <c r="N659" s="76"/>
      <c r="O659" s="250"/>
      <c r="P659" s="172"/>
      <c r="Q659" s="168"/>
    </row>
    <row r="660" spans="1:17" ht="15" x14ac:dyDescent="0.2">
      <c r="A660" s="202">
        <v>51.17</v>
      </c>
      <c r="B660" s="186" t="s">
        <v>172</v>
      </c>
      <c r="C660" s="172" t="s">
        <v>479</v>
      </c>
      <c r="D660" s="205">
        <v>71170</v>
      </c>
      <c r="E660" s="205"/>
      <c r="F660" s="76"/>
      <c r="G660" s="76"/>
      <c r="H660" s="76"/>
      <c r="I660" s="220"/>
      <c r="J660" s="76"/>
      <c r="K660" s="76"/>
      <c r="L660" s="76"/>
      <c r="M660" s="76"/>
      <c r="N660" s="76"/>
      <c r="O660" s="250"/>
      <c r="P660" s="172">
        <v>1000</v>
      </c>
      <c r="Q660" s="168"/>
    </row>
    <row r="661" spans="1:17" ht="15" x14ac:dyDescent="0.2">
      <c r="A661" s="202">
        <v>51.18</v>
      </c>
      <c r="B661" s="75" t="s">
        <v>173</v>
      </c>
      <c r="C661" s="172" t="s">
        <v>479</v>
      </c>
      <c r="D661" s="205">
        <v>78650</v>
      </c>
      <c r="E661" s="205"/>
      <c r="F661" s="76"/>
      <c r="G661" s="76"/>
      <c r="H661" s="76"/>
      <c r="I661" s="220"/>
      <c r="J661" s="76"/>
      <c r="K661" s="76"/>
      <c r="L661" s="76"/>
      <c r="M661" s="76"/>
      <c r="N661" s="76"/>
      <c r="O661" s="250"/>
      <c r="P661" s="172">
        <v>100</v>
      </c>
      <c r="Q661" s="168"/>
    </row>
    <row r="662" spans="1:17" ht="15" x14ac:dyDescent="0.2">
      <c r="A662" s="202">
        <v>51.2</v>
      </c>
      <c r="B662" s="186" t="s">
        <v>524</v>
      </c>
      <c r="C662" s="240" t="s">
        <v>479</v>
      </c>
      <c r="D662" s="205">
        <v>330000</v>
      </c>
      <c r="E662" s="205"/>
      <c r="F662" s="168"/>
      <c r="G662" s="182"/>
      <c r="H662" s="182"/>
      <c r="I662" s="168"/>
      <c r="J662" s="168"/>
      <c r="K662" s="168"/>
      <c r="L662" s="168"/>
      <c r="M662" s="168"/>
      <c r="N662" s="168"/>
      <c r="O662" s="250"/>
      <c r="P662" s="172">
        <v>100</v>
      </c>
      <c r="Q662" s="168"/>
    </row>
    <row r="663" spans="1:17" ht="15" x14ac:dyDescent="0.2">
      <c r="A663" s="202">
        <v>51.2</v>
      </c>
      <c r="B663" s="186" t="s">
        <v>1257</v>
      </c>
      <c r="C663" s="172" t="s">
        <v>479</v>
      </c>
      <c r="D663" s="76"/>
      <c r="E663" s="76"/>
      <c r="F663" s="76"/>
      <c r="G663" s="76"/>
      <c r="H663" s="76"/>
      <c r="I663" s="76"/>
      <c r="J663" s="76"/>
      <c r="K663" s="76"/>
      <c r="L663" s="76"/>
      <c r="M663" s="76" t="s">
        <v>45</v>
      </c>
      <c r="N663" s="76">
        <v>5680960</v>
      </c>
      <c r="O663" s="250"/>
      <c r="P663" s="172">
        <v>1000</v>
      </c>
      <c r="Q663" s="168"/>
    </row>
    <row r="664" spans="1:17" ht="15.75" x14ac:dyDescent="0.25">
      <c r="A664" s="202"/>
      <c r="B664" s="186"/>
      <c r="C664" s="172"/>
      <c r="D664" s="283">
        <f>SUM(D647:D663)</f>
        <v>2422820</v>
      </c>
      <c r="E664" s="283">
        <f t="shared" ref="E664:N664" si="4">SUM(E647:E663)</f>
        <v>0</v>
      </c>
      <c r="F664" s="283">
        <f t="shared" si="4"/>
        <v>0</v>
      </c>
      <c r="G664" s="283">
        <f t="shared" si="4"/>
        <v>0</v>
      </c>
      <c r="H664" s="283">
        <f t="shared" si="4"/>
        <v>0</v>
      </c>
      <c r="I664" s="283">
        <f t="shared" si="4"/>
        <v>1250000</v>
      </c>
      <c r="J664" s="283">
        <f t="shared" si="4"/>
        <v>0</v>
      </c>
      <c r="K664" s="283">
        <f t="shared" si="4"/>
        <v>0</v>
      </c>
      <c r="L664" s="283">
        <f t="shared" si="4"/>
        <v>1150000</v>
      </c>
      <c r="M664" s="283">
        <f t="shared" si="4"/>
        <v>0</v>
      </c>
      <c r="N664" s="283">
        <f t="shared" si="4"/>
        <v>5680960</v>
      </c>
      <c r="O664" s="250"/>
      <c r="P664" s="172"/>
      <c r="Q664" s="168"/>
    </row>
    <row r="665" spans="1:17" ht="15" x14ac:dyDescent="0.2">
      <c r="A665" s="202"/>
      <c r="B665" s="186"/>
      <c r="C665" s="172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250"/>
      <c r="P665" s="172"/>
      <c r="Q665" s="168"/>
    </row>
    <row r="666" spans="1:17" ht="15" x14ac:dyDescent="0.2">
      <c r="A666" s="202"/>
      <c r="B666" s="186"/>
      <c r="C666" s="172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250"/>
      <c r="P666" s="172"/>
      <c r="Q666" s="168"/>
    </row>
    <row r="667" spans="1:17" ht="15" x14ac:dyDescent="0.2">
      <c r="A667" s="194" t="s">
        <v>980</v>
      </c>
      <c r="B667" s="186" t="s">
        <v>720</v>
      </c>
      <c r="C667" s="172" t="s">
        <v>721</v>
      </c>
      <c r="D667" s="76">
        <v>1400000</v>
      </c>
      <c r="E667" s="76"/>
      <c r="F667" s="76"/>
      <c r="G667" s="76"/>
      <c r="H667" s="76"/>
      <c r="I667" s="76"/>
      <c r="J667" s="168"/>
      <c r="K667" s="168"/>
      <c r="L667" s="76"/>
      <c r="M667" s="76"/>
      <c r="N667" s="76"/>
      <c r="O667" s="250"/>
      <c r="P667" s="172">
        <v>1000</v>
      </c>
      <c r="Q667" s="168"/>
    </row>
    <row r="668" spans="1:17" ht="15" x14ac:dyDescent="0.2">
      <c r="A668" s="194" t="s">
        <v>981</v>
      </c>
      <c r="B668" s="186" t="s">
        <v>720</v>
      </c>
      <c r="C668" s="172" t="s">
        <v>721</v>
      </c>
      <c r="D668" s="185">
        <v>1400000</v>
      </c>
      <c r="E668" s="185"/>
      <c r="F668" s="185"/>
      <c r="G668" s="185"/>
      <c r="H668" s="185"/>
      <c r="I668" s="185"/>
      <c r="J668" s="199"/>
      <c r="K668" s="199"/>
      <c r="L668" s="185"/>
      <c r="M668" s="185"/>
      <c r="N668" s="185"/>
      <c r="O668" s="250"/>
      <c r="P668" s="172"/>
      <c r="Q668" s="168"/>
    </row>
    <row r="669" spans="1:17" ht="15" x14ac:dyDescent="0.2">
      <c r="A669" s="194" t="s">
        <v>992</v>
      </c>
      <c r="B669" s="186" t="s">
        <v>722</v>
      </c>
      <c r="C669" s="172" t="s">
        <v>721</v>
      </c>
      <c r="D669" s="76">
        <v>1400000</v>
      </c>
      <c r="E669" s="76"/>
      <c r="F669" s="187"/>
      <c r="G669" s="76"/>
      <c r="H669" s="76"/>
      <c r="I669" s="76"/>
      <c r="J669" s="168"/>
      <c r="K669" s="168"/>
      <c r="L669" s="76"/>
      <c r="M669" s="76"/>
      <c r="N669" s="76"/>
      <c r="O669" s="250"/>
      <c r="P669" s="178">
        <f>SUM(P660:P668)</f>
        <v>3200</v>
      </c>
      <c r="Q669" s="188">
        <f>SUM(Q660:Q668)</f>
        <v>0</v>
      </c>
    </row>
    <row r="670" spans="1:17" ht="15" x14ac:dyDescent="0.2">
      <c r="A670" s="194" t="s">
        <v>993</v>
      </c>
      <c r="B670" s="186" t="s">
        <v>722</v>
      </c>
      <c r="C670" s="172" t="s">
        <v>721</v>
      </c>
      <c r="D670" s="76">
        <v>1400000</v>
      </c>
      <c r="E670" s="76"/>
      <c r="F670" s="76"/>
      <c r="G670" s="76"/>
      <c r="H670" s="76"/>
      <c r="I670" s="76"/>
      <c r="J670" s="168"/>
      <c r="K670" s="168"/>
      <c r="L670" s="76"/>
      <c r="M670" s="76"/>
      <c r="N670" s="76"/>
      <c r="O670" s="250"/>
      <c r="P670" s="172"/>
      <c r="Q670" s="168"/>
    </row>
    <row r="671" spans="1:17" ht="15" x14ac:dyDescent="0.2">
      <c r="A671" s="194" t="s">
        <v>974</v>
      </c>
      <c r="B671" s="186" t="s">
        <v>1216</v>
      </c>
      <c r="C671" s="172" t="s">
        <v>719</v>
      </c>
      <c r="D671" s="76">
        <v>380000</v>
      </c>
      <c r="E671" s="76"/>
      <c r="F671" s="76"/>
      <c r="G671" s="76"/>
      <c r="H671" s="76"/>
      <c r="I671" s="76"/>
      <c r="J671" s="168"/>
      <c r="K671" s="168"/>
      <c r="L671" s="76"/>
      <c r="M671" s="76"/>
      <c r="N671" s="76"/>
      <c r="O671" s="250"/>
      <c r="P671" s="172"/>
      <c r="Q671" s="168"/>
    </row>
    <row r="672" spans="1:17" ht="15" x14ac:dyDescent="0.2">
      <c r="A672" s="194" t="s">
        <v>975</v>
      </c>
      <c r="B672" s="186" t="s">
        <v>1217</v>
      </c>
      <c r="C672" s="172" t="s">
        <v>719</v>
      </c>
      <c r="D672" s="76">
        <v>380000</v>
      </c>
      <c r="E672" s="76"/>
      <c r="F672" s="76"/>
      <c r="G672" s="76"/>
      <c r="H672" s="76"/>
      <c r="I672" s="76"/>
      <c r="J672" s="168"/>
      <c r="K672" s="168"/>
      <c r="L672" s="76"/>
      <c r="M672" s="76"/>
      <c r="N672" s="76"/>
      <c r="O672" s="250"/>
      <c r="P672" s="172"/>
      <c r="Q672" s="168"/>
    </row>
    <row r="673" spans="1:17" ht="15" x14ac:dyDescent="0.2">
      <c r="A673" s="194" t="s">
        <v>976</v>
      </c>
      <c r="B673" s="186" t="s">
        <v>1218</v>
      </c>
      <c r="C673" s="172" t="s">
        <v>719</v>
      </c>
      <c r="D673" s="76"/>
      <c r="E673" s="76"/>
      <c r="F673" s="76"/>
      <c r="G673" s="76"/>
      <c r="H673" s="76"/>
      <c r="I673" s="76">
        <v>380000</v>
      </c>
      <c r="J673" s="168"/>
      <c r="K673" s="168"/>
      <c r="L673" s="76"/>
      <c r="M673" s="76"/>
      <c r="N673" s="76"/>
      <c r="O673" s="250"/>
      <c r="P673" s="172">
        <v>5000</v>
      </c>
      <c r="Q673" s="168"/>
    </row>
    <row r="674" spans="1:17" ht="15" x14ac:dyDescent="0.2">
      <c r="A674" s="194" t="s">
        <v>977</v>
      </c>
      <c r="B674" s="186" t="s">
        <v>1219</v>
      </c>
      <c r="C674" s="172" t="s">
        <v>719</v>
      </c>
      <c r="D674" s="76"/>
      <c r="E674" s="76"/>
      <c r="F674" s="76"/>
      <c r="G674" s="76"/>
      <c r="H674" s="76"/>
      <c r="I674" s="76"/>
      <c r="J674" s="168"/>
      <c r="K674" s="168"/>
      <c r="L674" s="76">
        <v>2400000</v>
      </c>
      <c r="M674" s="76"/>
      <c r="N674" s="76"/>
      <c r="O674" s="250"/>
      <c r="P674" s="172">
        <v>5000</v>
      </c>
      <c r="Q674" s="168"/>
    </row>
    <row r="675" spans="1:17" ht="15" x14ac:dyDescent="0.2">
      <c r="A675" s="194" t="s">
        <v>978</v>
      </c>
      <c r="B675" s="186" t="s">
        <v>1220</v>
      </c>
      <c r="C675" s="172" t="s">
        <v>719</v>
      </c>
      <c r="D675" s="76"/>
      <c r="E675" s="76"/>
      <c r="F675" s="76"/>
      <c r="G675" s="76"/>
      <c r="H675" s="76"/>
      <c r="I675" s="76">
        <v>3300000</v>
      </c>
      <c r="J675" s="168"/>
      <c r="K675" s="168"/>
      <c r="L675" s="76"/>
      <c r="M675" s="76"/>
      <c r="N675" s="76"/>
      <c r="O675" s="250"/>
      <c r="P675" s="172">
        <v>5000</v>
      </c>
      <c r="Q675" s="168"/>
    </row>
    <row r="676" spans="1:17" ht="15" x14ac:dyDescent="0.2">
      <c r="A676" s="194" t="s">
        <v>979</v>
      </c>
      <c r="B676" s="186" t="s">
        <v>1221</v>
      </c>
      <c r="C676" s="172" t="s">
        <v>719</v>
      </c>
      <c r="D676" s="76">
        <v>1400000</v>
      </c>
      <c r="E676" s="76"/>
      <c r="F676" s="76"/>
      <c r="G676" s="76"/>
      <c r="H676" s="76"/>
      <c r="I676" s="76"/>
      <c r="J676" s="168"/>
      <c r="K676" s="168"/>
      <c r="L676" s="76"/>
      <c r="M676" s="76"/>
      <c r="N676" s="76"/>
      <c r="O676" s="250"/>
      <c r="P676" s="172">
        <v>1000</v>
      </c>
      <c r="Q676" s="168"/>
    </row>
    <row r="677" spans="1:17" ht="15" x14ac:dyDescent="0.2">
      <c r="A677" s="194" t="s">
        <v>994</v>
      </c>
      <c r="B677" s="186" t="s">
        <v>1174</v>
      </c>
      <c r="C677" s="172" t="s">
        <v>723</v>
      </c>
      <c r="D677" s="185">
        <v>2200000</v>
      </c>
      <c r="E677" s="76"/>
      <c r="F677" s="76"/>
      <c r="G677" s="76"/>
      <c r="H677" s="76"/>
      <c r="I677" s="76"/>
      <c r="J677" s="168"/>
      <c r="K677" s="168"/>
      <c r="L677" s="185"/>
      <c r="M677" s="76"/>
      <c r="N677" s="185"/>
      <c r="O677" s="250"/>
      <c r="P677" s="172">
        <v>20000</v>
      </c>
      <c r="Q677" s="168"/>
    </row>
    <row r="678" spans="1:17" ht="15" x14ac:dyDescent="0.2">
      <c r="A678" s="194" t="s">
        <v>995</v>
      </c>
      <c r="B678" s="186" t="s">
        <v>724</v>
      </c>
      <c r="C678" s="172" t="s">
        <v>723</v>
      </c>
      <c r="D678" s="76">
        <v>4400000</v>
      </c>
      <c r="E678" s="179"/>
      <c r="F678" s="179"/>
      <c r="G678" s="179"/>
      <c r="H678" s="179"/>
      <c r="I678" s="179"/>
      <c r="J678" s="188"/>
      <c r="K678" s="188"/>
      <c r="L678" s="76"/>
      <c r="M678" s="179"/>
      <c r="N678" s="76"/>
      <c r="O678" s="250"/>
      <c r="P678" s="178">
        <f>SUM(P673:P677)</f>
        <v>36000</v>
      </c>
      <c r="Q678" s="188">
        <f>SUM(Q673:Q677)</f>
        <v>0</v>
      </c>
    </row>
    <row r="679" spans="1:17" ht="15" x14ac:dyDescent="0.2">
      <c r="A679" s="194" t="s">
        <v>996</v>
      </c>
      <c r="B679" s="186" t="s">
        <v>1175</v>
      </c>
      <c r="C679" s="172" t="s">
        <v>723</v>
      </c>
      <c r="D679" s="76">
        <v>2800000</v>
      </c>
      <c r="E679" s="76"/>
      <c r="F679" s="76"/>
      <c r="G679" s="76"/>
      <c r="H679" s="76"/>
      <c r="I679" s="76">
        <v>1400000</v>
      </c>
      <c r="J679" s="168"/>
      <c r="K679" s="168"/>
      <c r="L679" s="76">
        <v>1400000</v>
      </c>
      <c r="M679" s="76"/>
      <c r="N679" s="76"/>
      <c r="O679" s="250"/>
      <c r="P679" s="172"/>
      <c r="Q679" s="168"/>
    </row>
    <row r="680" spans="1:17" ht="15" x14ac:dyDescent="0.2">
      <c r="A680" s="194" t="s">
        <v>967</v>
      </c>
      <c r="B680" s="186" t="s">
        <v>1209</v>
      </c>
      <c r="C680" s="172" t="s">
        <v>878</v>
      </c>
      <c r="D680" s="76">
        <v>2200000</v>
      </c>
      <c r="E680" s="76"/>
      <c r="F680" s="76"/>
      <c r="G680" s="76"/>
      <c r="H680" s="76"/>
      <c r="I680" s="76"/>
      <c r="J680" s="168"/>
      <c r="K680" s="168"/>
      <c r="L680" s="76"/>
      <c r="M680" s="76"/>
      <c r="N680" s="76"/>
      <c r="O680" s="250"/>
      <c r="P680" s="172"/>
      <c r="Q680" s="168"/>
    </row>
    <row r="681" spans="1:17" ht="15" x14ac:dyDescent="0.2">
      <c r="A681" s="194" t="s">
        <v>968</v>
      </c>
      <c r="B681" s="186" t="s">
        <v>1210</v>
      </c>
      <c r="C681" s="172" t="s">
        <v>878</v>
      </c>
      <c r="D681" s="76">
        <v>2200000</v>
      </c>
      <c r="E681" s="76"/>
      <c r="F681" s="76"/>
      <c r="G681" s="76"/>
      <c r="H681" s="76"/>
      <c r="I681" s="76"/>
      <c r="J681" s="168"/>
      <c r="K681" s="168"/>
      <c r="L681" s="76"/>
      <c r="M681" s="76"/>
      <c r="N681" s="76"/>
      <c r="O681" s="250"/>
      <c r="P681" s="172"/>
      <c r="Q681" s="168"/>
    </row>
    <row r="682" spans="1:17" ht="15" x14ac:dyDescent="0.2">
      <c r="A682" s="194" t="s">
        <v>969</v>
      </c>
      <c r="B682" s="186" t="s">
        <v>1211</v>
      </c>
      <c r="C682" s="172" t="s">
        <v>878</v>
      </c>
      <c r="D682" s="76">
        <v>2200000</v>
      </c>
      <c r="E682" s="76"/>
      <c r="F682" s="76"/>
      <c r="G682" s="76"/>
      <c r="H682" s="76"/>
      <c r="I682" s="76"/>
      <c r="J682" s="168"/>
      <c r="K682" s="168"/>
      <c r="L682" s="76"/>
      <c r="M682" s="76"/>
      <c r="N682" s="76"/>
      <c r="O682" s="250"/>
      <c r="P682" s="172">
        <v>5000</v>
      </c>
      <c r="Q682" s="168"/>
    </row>
    <row r="683" spans="1:17" ht="15" x14ac:dyDescent="0.2">
      <c r="A683" s="194" t="s">
        <v>970</v>
      </c>
      <c r="B683" s="186" t="s">
        <v>1212</v>
      </c>
      <c r="C683" s="172" t="s">
        <v>878</v>
      </c>
      <c r="D683" s="76">
        <v>2200000</v>
      </c>
      <c r="E683" s="76"/>
      <c r="F683" s="76"/>
      <c r="G683" s="76"/>
      <c r="H683" s="76"/>
      <c r="I683" s="76"/>
      <c r="J683" s="168"/>
      <c r="K683" s="168"/>
      <c r="L683" s="76"/>
      <c r="M683" s="76"/>
      <c r="N683" s="76"/>
      <c r="O683" s="250"/>
      <c r="P683" s="172">
        <v>5000</v>
      </c>
      <c r="Q683" s="168"/>
    </row>
    <row r="684" spans="1:17" ht="15" x14ac:dyDescent="0.2">
      <c r="A684" s="194" t="s">
        <v>971</v>
      </c>
      <c r="B684" s="186" t="s">
        <v>1213</v>
      </c>
      <c r="C684" s="172" t="s">
        <v>878</v>
      </c>
      <c r="D684" s="185">
        <v>2200000</v>
      </c>
      <c r="E684" s="76"/>
      <c r="F684" s="76"/>
      <c r="G684" s="76"/>
      <c r="H684" s="76"/>
      <c r="I684" s="76"/>
      <c r="J684" s="168"/>
      <c r="K684" s="168"/>
      <c r="L684" s="76"/>
      <c r="M684" s="76"/>
      <c r="N684" s="185"/>
      <c r="O684" s="250"/>
      <c r="P684" s="172">
        <v>4000</v>
      </c>
      <c r="Q684" s="168"/>
    </row>
    <row r="685" spans="1:17" ht="15" x14ac:dyDescent="0.2">
      <c r="A685" s="194" t="s">
        <v>972</v>
      </c>
      <c r="B685" s="186" t="s">
        <v>1214</v>
      </c>
      <c r="C685" s="172" t="s">
        <v>878</v>
      </c>
      <c r="D685" s="76">
        <v>2200000</v>
      </c>
      <c r="E685" s="179"/>
      <c r="F685" s="179"/>
      <c r="G685" s="179"/>
      <c r="H685" s="179"/>
      <c r="I685" s="179"/>
      <c r="J685" s="188"/>
      <c r="K685" s="188"/>
      <c r="L685" s="179"/>
      <c r="M685" s="179"/>
      <c r="N685" s="76"/>
      <c r="O685" s="250"/>
      <c r="P685" s="178">
        <f>SUM(P682:P684)</f>
        <v>14000</v>
      </c>
      <c r="Q685" s="188">
        <f>SUM(Q682:Q684)</f>
        <v>0</v>
      </c>
    </row>
    <row r="686" spans="1:17" ht="15" x14ac:dyDescent="0.2">
      <c r="A686" s="194" t="s">
        <v>973</v>
      </c>
      <c r="B686" s="186" t="s">
        <v>1215</v>
      </c>
      <c r="C686" s="172" t="s">
        <v>878</v>
      </c>
      <c r="D686" s="76">
        <v>2200000</v>
      </c>
      <c r="E686" s="76"/>
      <c r="F686" s="76"/>
      <c r="G686" s="76"/>
      <c r="H686" s="76"/>
      <c r="I686" s="76"/>
      <c r="J686" s="168"/>
      <c r="K686" s="168"/>
      <c r="L686" s="76"/>
      <c r="M686" s="76"/>
      <c r="N686" s="76"/>
      <c r="O686" s="250"/>
      <c r="P686" s="172"/>
      <c r="Q686" s="168"/>
    </row>
    <row r="687" spans="1:17" ht="15" x14ac:dyDescent="0.2">
      <c r="A687" s="193">
        <v>21.5</v>
      </c>
      <c r="B687" s="168" t="s">
        <v>233</v>
      </c>
      <c r="C687" s="172" t="s">
        <v>1189</v>
      </c>
      <c r="D687" s="76">
        <v>800000</v>
      </c>
      <c r="E687" s="76"/>
      <c r="F687" s="76" t="s">
        <v>27</v>
      </c>
      <c r="G687" s="76" t="s">
        <v>27</v>
      </c>
      <c r="H687" s="76"/>
      <c r="I687" s="76">
        <v>1000000</v>
      </c>
      <c r="J687" s="76"/>
      <c r="K687" s="76"/>
      <c r="L687" s="76">
        <v>1200000</v>
      </c>
      <c r="M687" s="76"/>
      <c r="N687" s="76"/>
      <c r="O687" s="250"/>
      <c r="P687" s="172"/>
      <c r="Q687" s="168"/>
    </row>
    <row r="688" spans="1:17" ht="15" x14ac:dyDescent="0.2">
      <c r="A688" s="193">
        <v>21.7</v>
      </c>
      <c r="B688" s="75" t="s">
        <v>1178</v>
      </c>
      <c r="C688" s="172" t="s">
        <v>1190</v>
      </c>
      <c r="D688" s="76">
        <v>60000</v>
      </c>
      <c r="E688" s="76"/>
      <c r="F688" s="168" t="s">
        <v>27</v>
      </c>
      <c r="G688" s="182" t="s">
        <v>27</v>
      </c>
      <c r="H688" s="182"/>
      <c r="I688" s="168"/>
      <c r="J688" s="168" t="s">
        <v>43</v>
      </c>
      <c r="K688" s="182">
        <v>55000</v>
      </c>
      <c r="L688" s="168"/>
      <c r="M688" s="168" t="s">
        <v>43</v>
      </c>
      <c r="N688" s="182">
        <v>60000</v>
      </c>
      <c r="O688" s="250"/>
      <c r="P688" s="172"/>
      <c r="Q688" s="168"/>
    </row>
    <row r="689" spans="1:17" ht="15" x14ac:dyDescent="0.2">
      <c r="A689" s="222">
        <v>21.1</v>
      </c>
      <c r="B689" s="75" t="s">
        <v>559</v>
      </c>
      <c r="C689" s="172" t="s">
        <v>1188</v>
      </c>
      <c r="D689" s="76">
        <v>800000</v>
      </c>
      <c r="E689" s="76"/>
      <c r="F689" s="76"/>
      <c r="G689" s="205"/>
      <c r="H689" s="76"/>
      <c r="I689" s="76"/>
      <c r="J689" s="76" t="s">
        <v>43</v>
      </c>
      <c r="K689" s="76">
        <v>350000</v>
      </c>
      <c r="L689" s="76"/>
      <c r="M689" s="76" t="s">
        <v>43</v>
      </c>
      <c r="N689" s="76">
        <v>400000</v>
      </c>
      <c r="O689" s="250"/>
      <c r="P689" s="172">
        <v>3000</v>
      </c>
      <c r="Q689" s="168"/>
    </row>
    <row r="690" spans="1:17" ht="15" x14ac:dyDescent="0.2">
      <c r="A690" s="225" t="s">
        <v>745</v>
      </c>
      <c r="B690" s="181" t="s">
        <v>738</v>
      </c>
      <c r="C690" s="172" t="s">
        <v>38</v>
      </c>
      <c r="D690" s="76">
        <v>160000</v>
      </c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250"/>
      <c r="P690" s="172">
        <v>4000</v>
      </c>
      <c r="Q690" s="168"/>
    </row>
    <row r="691" spans="1:17" ht="15" x14ac:dyDescent="0.2">
      <c r="A691" s="196" t="s">
        <v>783</v>
      </c>
      <c r="B691" s="186" t="s">
        <v>263</v>
      </c>
      <c r="C691" s="172" t="s">
        <v>38</v>
      </c>
      <c r="D691" s="185"/>
      <c r="E691" s="76"/>
      <c r="F691" s="76"/>
      <c r="G691" s="76"/>
      <c r="H691" s="76"/>
      <c r="I691" s="76">
        <v>150000</v>
      </c>
      <c r="J691" s="76"/>
      <c r="K691" s="76"/>
      <c r="L691" s="76"/>
      <c r="M691" s="76"/>
      <c r="N691" s="185"/>
      <c r="O691" s="250"/>
      <c r="P691" s="172"/>
      <c r="Q691" s="168"/>
    </row>
    <row r="692" spans="1:17" ht="15" x14ac:dyDescent="0.2">
      <c r="A692" s="180">
        <v>12.1</v>
      </c>
      <c r="B692" s="75" t="s">
        <v>452</v>
      </c>
      <c r="C692" s="172" t="s">
        <v>38</v>
      </c>
      <c r="D692" s="76">
        <v>300000</v>
      </c>
      <c r="E692" s="179"/>
      <c r="F692" s="179"/>
      <c r="G692" s="227"/>
      <c r="H692" s="179"/>
      <c r="I692" s="179">
        <v>315000</v>
      </c>
      <c r="J692" s="179"/>
      <c r="K692" s="179"/>
      <c r="L692" s="179">
        <v>330750</v>
      </c>
      <c r="M692" s="179"/>
      <c r="N692" s="76"/>
      <c r="O692" s="250"/>
      <c r="P692" s="178">
        <f>SUM(P689:P691)</f>
        <v>7000</v>
      </c>
      <c r="Q692" s="188">
        <f>SUM(Q689:Q691)</f>
        <v>0</v>
      </c>
    </row>
    <row r="693" spans="1:17" ht="15" x14ac:dyDescent="0.2">
      <c r="A693" s="194" t="s">
        <v>997</v>
      </c>
      <c r="B693" s="186" t="s">
        <v>725</v>
      </c>
      <c r="C693" s="172" t="s">
        <v>38</v>
      </c>
      <c r="D693" s="76">
        <v>3000000</v>
      </c>
      <c r="E693" s="76"/>
      <c r="F693" s="76"/>
      <c r="G693" s="76"/>
      <c r="H693" s="76"/>
      <c r="I693" s="76"/>
      <c r="J693" s="168"/>
      <c r="K693" s="168"/>
      <c r="L693" s="76"/>
      <c r="M693" s="76"/>
      <c r="N693" s="76"/>
      <c r="O693" s="250"/>
      <c r="P693" s="172"/>
      <c r="Q693" s="168"/>
    </row>
    <row r="694" spans="1:17" ht="15" x14ac:dyDescent="0.2">
      <c r="A694" s="194" t="s">
        <v>998</v>
      </c>
      <c r="B694" s="186" t="s">
        <v>1222</v>
      </c>
      <c r="C694" s="172" t="s">
        <v>38</v>
      </c>
      <c r="D694" s="76">
        <v>1500000</v>
      </c>
      <c r="E694" s="76"/>
      <c r="F694" s="76"/>
      <c r="G694" s="76"/>
      <c r="H694" s="76"/>
      <c r="I694" s="76"/>
      <c r="J694" s="168"/>
      <c r="K694" s="168"/>
      <c r="L694" s="76"/>
      <c r="M694" s="76"/>
      <c r="N694" s="76"/>
      <c r="O694" s="250"/>
      <c r="P694" s="172"/>
      <c r="Q694" s="168"/>
    </row>
    <row r="695" spans="1:17" ht="15" x14ac:dyDescent="0.2">
      <c r="A695" s="194" t="s">
        <v>999</v>
      </c>
      <c r="B695" s="186" t="s">
        <v>726</v>
      </c>
      <c r="C695" s="172" t="s">
        <v>38</v>
      </c>
      <c r="D695" s="76"/>
      <c r="E695" s="76"/>
      <c r="F695" s="76"/>
      <c r="G695" s="76"/>
      <c r="H695" s="76"/>
      <c r="I695" s="76"/>
      <c r="J695" s="168"/>
      <c r="K695" s="168"/>
      <c r="L695" s="76">
        <v>3000000</v>
      </c>
      <c r="M695" s="76"/>
      <c r="N695" s="76"/>
      <c r="O695" s="250"/>
      <c r="P695" s="172"/>
      <c r="Q695" s="168"/>
    </row>
    <row r="696" spans="1:17" ht="15" x14ac:dyDescent="0.2">
      <c r="A696" s="194" t="s">
        <v>1000</v>
      </c>
      <c r="B696" s="186" t="s">
        <v>727</v>
      </c>
      <c r="C696" s="172" t="s">
        <v>38</v>
      </c>
      <c r="D696" s="76">
        <v>3200000</v>
      </c>
      <c r="E696" s="76"/>
      <c r="F696" s="76"/>
      <c r="G696" s="76"/>
      <c r="H696" s="76"/>
      <c r="I696" s="76"/>
      <c r="J696" s="168"/>
      <c r="K696" s="168"/>
      <c r="L696" s="76"/>
      <c r="M696" s="76"/>
      <c r="N696" s="76"/>
      <c r="O696" s="250"/>
      <c r="P696" s="172">
        <v>3000</v>
      </c>
      <c r="Q696" s="168"/>
    </row>
    <row r="697" spans="1:17" ht="15" x14ac:dyDescent="0.2">
      <c r="A697" s="194" t="s">
        <v>1002</v>
      </c>
      <c r="B697" s="186" t="s">
        <v>729</v>
      </c>
      <c r="C697" s="172" t="s">
        <v>38</v>
      </c>
      <c r="D697" s="205">
        <v>3800000</v>
      </c>
      <c r="E697" s="205"/>
      <c r="F697" s="76"/>
      <c r="G697" s="76"/>
      <c r="H697" s="76"/>
      <c r="I697" s="76">
        <v>2000000</v>
      </c>
      <c r="J697" s="76"/>
      <c r="K697" s="76"/>
      <c r="L697" s="76">
        <v>2000000</v>
      </c>
      <c r="M697" s="76"/>
      <c r="N697" s="76"/>
      <c r="O697" s="250"/>
      <c r="P697" s="172"/>
      <c r="Q697" s="168"/>
    </row>
    <row r="698" spans="1:17" ht="15" x14ac:dyDescent="0.2">
      <c r="A698" s="194" t="s">
        <v>1003</v>
      </c>
      <c r="B698" s="186" t="s">
        <v>730</v>
      </c>
      <c r="C698" s="172" t="s">
        <v>38</v>
      </c>
      <c r="D698" s="226">
        <v>1500000</v>
      </c>
      <c r="E698" s="205"/>
      <c r="F698" s="76"/>
      <c r="G698" s="76"/>
      <c r="H698" s="76"/>
      <c r="I698" s="76">
        <v>750000</v>
      </c>
      <c r="J698" s="76"/>
      <c r="K698" s="76"/>
      <c r="L698" s="76">
        <v>750000</v>
      </c>
      <c r="M698" s="76"/>
      <c r="N698" s="185"/>
      <c r="O698" s="250"/>
      <c r="P698" s="172">
        <v>4000</v>
      </c>
      <c r="Q698" s="168"/>
    </row>
    <row r="699" spans="1:17" ht="15" x14ac:dyDescent="0.2">
      <c r="A699" s="193" t="s">
        <v>1085</v>
      </c>
      <c r="B699" s="168" t="s">
        <v>647</v>
      </c>
      <c r="C699" s="172" t="s">
        <v>38</v>
      </c>
      <c r="D699" s="76">
        <v>300000</v>
      </c>
      <c r="E699" s="179"/>
      <c r="F699" s="188"/>
      <c r="G699" s="179"/>
      <c r="H699" s="179"/>
      <c r="I699" s="179">
        <v>300000</v>
      </c>
      <c r="J699" s="179"/>
      <c r="K699" s="179"/>
      <c r="L699" s="179">
        <v>300000</v>
      </c>
      <c r="M699" s="179"/>
      <c r="N699" s="76"/>
      <c r="O699" s="250"/>
      <c r="P699" s="178">
        <f>SUM(P696:P698)</f>
        <v>7000</v>
      </c>
      <c r="Q699" s="188">
        <f>SUM(Q696:Q698)</f>
        <v>0</v>
      </c>
    </row>
    <row r="700" spans="1:17" ht="15" x14ac:dyDescent="0.2">
      <c r="A700" s="193" t="s">
        <v>1086</v>
      </c>
      <c r="B700" s="168" t="s">
        <v>886</v>
      </c>
      <c r="C700" s="172" t="s">
        <v>38</v>
      </c>
      <c r="D700" s="76">
        <v>300000</v>
      </c>
      <c r="E700" s="76"/>
      <c r="F700" s="168"/>
      <c r="G700" s="182"/>
      <c r="H700" s="182"/>
      <c r="I700" s="182">
        <v>300000</v>
      </c>
      <c r="J700" s="76"/>
      <c r="K700" s="76"/>
      <c r="L700" s="182">
        <v>300000</v>
      </c>
      <c r="M700" s="76"/>
      <c r="N700" s="76"/>
      <c r="O700" s="250"/>
      <c r="P700" s="172"/>
      <c r="Q700" s="168"/>
    </row>
    <row r="701" spans="1:17" ht="15" x14ac:dyDescent="0.2">
      <c r="A701" s="193" t="s">
        <v>1087</v>
      </c>
      <c r="B701" s="168" t="s">
        <v>1228</v>
      </c>
      <c r="C701" s="172" t="s">
        <v>38</v>
      </c>
      <c r="D701" s="76">
        <v>3000000</v>
      </c>
      <c r="E701" s="76"/>
      <c r="F701" s="168"/>
      <c r="G701" s="213"/>
      <c r="H701" s="182"/>
      <c r="I701" s="182">
        <v>300000</v>
      </c>
      <c r="J701" s="76"/>
      <c r="K701" s="76"/>
      <c r="L701" s="182">
        <v>300000</v>
      </c>
      <c r="M701" s="76"/>
      <c r="N701" s="76"/>
      <c r="O701" s="250"/>
      <c r="P701" s="172"/>
      <c r="Q701" s="168"/>
    </row>
    <row r="702" spans="1:17" ht="15" x14ac:dyDescent="0.2">
      <c r="A702" s="193" t="s">
        <v>1088</v>
      </c>
      <c r="B702" s="168" t="s">
        <v>648</v>
      </c>
      <c r="C702" s="172" t="s">
        <v>38</v>
      </c>
      <c r="D702" s="76">
        <v>3000000</v>
      </c>
      <c r="E702" s="76"/>
      <c r="F702" s="168"/>
      <c r="G702" s="213"/>
      <c r="H702" s="182"/>
      <c r="I702" s="182">
        <v>300000</v>
      </c>
      <c r="J702" s="76"/>
      <c r="K702" s="76"/>
      <c r="L702" s="182">
        <v>300000</v>
      </c>
      <c r="M702" s="76"/>
      <c r="N702" s="76"/>
      <c r="O702" s="250"/>
      <c r="P702" s="172"/>
      <c r="Q702" s="168"/>
    </row>
    <row r="703" spans="1:17" ht="15" x14ac:dyDescent="0.2">
      <c r="A703" s="193" t="s">
        <v>1089</v>
      </c>
      <c r="B703" s="168" t="s">
        <v>649</v>
      </c>
      <c r="C703" s="172" t="s">
        <v>38</v>
      </c>
      <c r="D703" s="76">
        <v>1000000</v>
      </c>
      <c r="E703" s="76"/>
      <c r="F703" s="168"/>
      <c r="G703" s="182"/>
      <c r="H703" s="182"/>
      <c r="I703" s="182">
        <v>1000000</v>
      </c>
      <c r="J703" s="76"/>
      <c r="K703" s="76"/>
      <c r="L703" s="182">
        <v>1000000</v>
      </c>
      <c r="M703" s="76"/>
      <c r="N703" s="76"/>
      <c r="O703" s="250"/>
      <c r="P703" s="172"/>
      <c r="Q703" s="168"/>
    </row>
    <row r="704" spans="1:17" ht="15" x14ac:dyDescent="0.2">
      <c r="A704" s="193" t="s">
        <v>1090</v>
      </c>
      <c r="B704" s="168" t="s">
        <v>650</v>
      </c>
      <c r="C704" s="172" t="s">
        <v>38</v>
      </c>
      <c r="D704" s="76">
        <v>1000000</v>
      </c>
      <c r="E704" s="76"/>
      <c r="F704" s="168"/>
      <c r="G704" s="182"/>
      <c r="H704" s="182"/>
      <c r="I704" s="182">
        <v>1000000</v>
      </c>
      <c r="J704" s="76"/>
      <c r="K704" s="76"/>
      <c r="L704" s="182">
        <v>1000000</v>
      </c>
      <c r="M704" s="76"/>
      <c r="N704" s="76"/>
      <c r="O704" s="250"/>
      <c r="P704" s="172"/>
      <c r="Q704" s="168"/>
    </row>
    <row r="705" spans="1:17" ht="15" x14ac:dyDescent="0.2">
      <c r="A705" s="193" t="s">
        <v>1117</v>
      </c>
      <c r="B705" s="75" t="s">
        <v>887</v>
      </c>
      <c r="C705" s="172" t="s">
        <v>38</v>
      </c>
      <c r="D705" s="76"/>
      <c r="E705" s="76"/>
      <c r="F705" s="168" t="s">
        <v>537</v>
      </c>
      <c r="G705" s="182">
        <v>500000</v>
      </c>
      <c r="H705" s="182"/>
      <c r="I705" s="76"/>
      <c r="J705" s="76" t="s">
        <v>43</v>
      </c>
      <c r="K705" s="76">
        <v>560000</v>
      </c>
      <c r="L705" s="76"/>
      <c r="M705" s="76" t="s">
        <v>537</v>
      </c>
      <c r="N705" s="76">
        <v>588000</v>
      </c>
      <c r="O705" s="250"/>
      <c r="P705" s="172"/>
      <c r="Q705" s="168"/>
    </row>
    <row r="706" spans="1:17" ht="15" x14ac:dyDescent="0.2">
      <c r="A706" s="193" t="s">
        <v>1118</v>
      </c>
      <c r="B706" s="186" t="s">
        <v>888</v>
      </c>
      <c r="C706" s="172" t="s">
        <v>38</v>
      </c>
      <c r="D706" s="76"/>
      <c r="E706" s="76"/>
      <c r="F706" s="168" t="s">
        <v>43</v>
      </c>
      <c r="G706" s="213">
        <v>2000000</v>
      </c>
      <c r="H706" s="182"/>
      <c r="I706" s="76"/>
      <c r="J706" s="76" t="s">
        <v>537</v>
      </c>
      <c r="K706" s="76">
        <v>2200000</v>
      </c>
      <c r="L706" s="76"/>
      <c r="M706" s="76" t="s">
        <v>43</v>
      </c>
      <c r="N706" s="205">
        <v>2500000</v>
      </c>
      <c r="O706" s="250"/>
      <c r="P706" s="172"/>
      <c r="Q706" s="168"/>
    </row>
    <row r="707" spans="1:17" ht="15" x14ac:dyDescent="0.2">
      <c r="A707" s="193" t="s">
        <v>1119</v>
      </c>
      <c r="B707" s="75" t="s">
        <v>1232</v>
      </c>
      <c r="C707" s="172" t="s">
        <v>38</v>
      </c>
      <c r="D707" s="76"/>
      <c r="E707" s="76"/>
      <c r="F707" s="186" t="s">
        <v>537</v>
      </c>
      <c r="G707" s="182">
        <v>150000</v>
      </c>
      <c r="H707" s="182"/>
      <c r="I707" s="76"/>
      <c r="J707" s="76" t="s">
        <v>43</v>
      </c>
      <c r="K707" s="76">
        <v>1500000</v>
      </c>
      <c r="L707" s="76"/>
      <c r="M707" s="76" t="s">
        <v>537</v>
      </c>
      <c r="N707" s="76">
        <v>1575000</v>
      </c>
      <c r="O707" s="250"/>
      <c r="P707" s="172"/>
      <c r="Q707" s="168"/>
    </row>
    <row r="708" spans="1:17" ht="15" x14ac:dyDescent="0.2">
      <c r="A708" s="193" t="s">
        <v>1120</v>
      </c>
      <c r="B708" s="186" t="s">
        <v>889</v>
      </c>
      <c r="C708" s="172" t="s">
        <v>38</v>
      </c>
      <c r="D708" s="76"/>
      <c r="E708" s="76"/>
      <c r="F708" s="168" t="s">
        <v>43</v>
      </c>
      <c r="G708" s="182">
        <v>150000</v>
      </c>
      <c r="H708" s="182"/>
      <c r="I708" s="76" t="s">
        <v>27</v>
      </c>
      <c r="J708" s="76" t="s">
        <v>43</v>
      </c>
      <c r="K708" s="76">
        <v>165000</v>
      </c>
      <c r="L708" s="76"/>
      <c r="M708" s="76" t="s">
        <v>43</v>
      </c>
      <c r="N708" s="76">
        <v>190000</v>
      </c>
      <c r="O708" s="250"/>
      <c r="P708" s="172"/>
      <c r="Q708" s="168"/>
    </row>
    <row r="709" spans="1:17" ht="15" x14ac:dyDescent="0.2">
      <c r="A709" s="193" t="s">
        <v>1121</v>
      </c>
      <c r="B709" s="186" t="s">
        <v>890</v>
      </c>
      <c r="C709" s="172" t="s">
        <v>38</v>
      </c>
      <c r="D709" s="76"/>
      <c r="E709" s="76"/>
      <c r="F709" s="168" t="s">
        <v>537</v>
      </c>
      <c r="G709" s="182">
        <v>150000</v>
      </c>
      <c r="H709" s="182"/>
      <c r="I709" s="76"/>
      <c r="J709" s="76" t="s">
        <v>43</v>
      </c>
      <c r="K709" s="76">
        <v>176000</v>
      </c>
      <c r="L709" s="76"/>
      <c r="M709" s="76" t="s">
        <v>43</v>
      </c>
      <c r="N709" s="76">
        <v>193000</v>
      </c>
      <c r="O709" s="250"/>
      <c r="P709" s="172"/>
      <c r="Q709" s="168"/>
    </row>
    <row r="710" spans="1:17" ht="15" x14ac:dyDescent="0.2">
      <c r="A710" s="193" t="s">
        <v>1122</v>
      </c>
      <c r="B710" s="186" t="s">
        <v>891</v>
      </c>
      <c r="C710" s="172" t="s">
        <v>38</v>
      </c>
      <c r="D710" s="76"/>
      <c r="E710" s="76"/>
      <c r="F710" s="168" t="s">
        <v>537</v>
      </c>
      <c r="G710" s="182">
        <v>200000</v>
      </c>
      <c r="H710" s="182"/>
      <c r="I710" s="76"/>
      <c r="J710" s="76"/>
      <c r="K710" s="76"/>
      <c r="L710" s="76"/>
      <c r="M710" s="76" t="s">
        <v>43</v>
      </c>
      <c r="N710" s="76">
        <v>350000</v>
      </c>
      <c r="O710" s="250"/>
      <c r="P710" s="172"/>
      <c r="Q710" s="168"/>
    </row>
    <row r="711" spans="1:17" ht="15" x14ac:dyDescent="0.2">
      <c r="A711" s="193" t="s">
        <v>1123</v>
      </c>
      <c r="B711" s="186" t="s">
        <v>892</v>
      </c>
      <c r="C711" s="172" t="s">
        <v>38</v>
      </c>
      <c r="D711" s="185">
        <v>300000</v>
      </c>
      <c r="E711" s="76"/>
      <c r="F711" s="168"/>
      <c r="G711" s="182"/>
      <c r="H711" s="182"/>
      <c r="I711" s="76">
        <v>300000</v>
      </c>
      <c r="J711" s="76"/>
      <c r="K711" s="76"/>
      <c r="L711" s="76">
        <v>300000</v>
      </c>
      <c r="M711" s="76"/>
      <c r="N711" s="185"/>
      <c r="O711" s="250"/>
      <c r="P711" s="172"/>
      <c r="Q711" s="168"/>
    </row>
    <row r="712" spans="1:17" ht="15" x14ac:dyDescent="0.2">
      <c r="A712" s="193">
        <v>21.11</v>
      </c>
      <c r="B712" s="168" t="s">
        <v>562</v>
      </c>
      <c r="C712" s="172" t="s">
        <v>38</v>
      </c>
      <c r="D712" s="182">
        <v>500000</v>
      </c>
      <c r="E712" s="179"/>
      <c r="F712" s="188"/>
      <c r="G712" s="179"/>
      <c r="H712" s="179"/>
      <c r="I712" s="188"/>
      <c r="J712" s="188"/>
      <c r="K712" s="188"/>
      <c r="L712" s="188"/>
      <c r="M712" s="188"/>
      <c r="N712" s="168"/>
      <c r="O712" s="250"/>
      <c r="P712" s="178">
        <f>SUM(P703:P710)</f>
        <v>0</v>
      </c>
      <c r="Q712" s="188">
        <f>SUM(Q703:Q710)</f>
        <v>0</v>
      </c>
    </row>
    <row r="713" spans="1:17" ht="15" x14ac:dyDescent="0.2">
      <c r="A713" s="193">
        <v>21.12</v>
      </c>
      <c r="B713" s="168" t="s">
        <v>563</v>
      </c>
      <c r="C713" s="172" t="s">
        <v>38</v>
      </c>
      <c r="D713" s="182">
        <v>300000</v>
      </c>
      <c r="E713" s="182"/>
      <c r="F713" s="168"/>
      <c r="G713" s="182"/>
      <c r="H713" s="182"/>
      <c r="I713" s="168"/>
      <c r="J713" s="168"/>
      <c r="K713" s="168"/>
      <c r="L713" s="168"/>
      <c r="M713" s="168"/>
      <c r="N713" s="168"/>
      <c r="O713" s="250"/>
      <c r="P713" s="172"/>
      <c r="Q713" s="168"/>
    </row>
    <row r="714" spans="1:17" ht="15" x14ac:dyDescent="0.2">
      <c r="A714" s="193">
        <v>21.13</v>
      </c>
      <c r="B714" s="168" t="s">
        <v>564</v>
      </c>
      <c r="C714" s="172" t="s">
        <v>38</v>
      </c>
      <c r="D714" s="182">
        <v>15000</v>
      </c>
      <c r="E714" s="182"/>
      <c r="F714" s="168"/>
      <c r="G714" s="182"/>
      <c r="H714" s="182"/>
      <c r="I714" s="205">
        <v>40000</v>
      </c>
      <c r="J714" s="168"/>
      <c r="K714" s="168"/>
      <c r="L714" s="205">
        <v>40000</v>
      </c>
      <c r="M714" s="168"/>
      <c r="N714" s="168"/>
      <c r="O714" s="250"/>
      <c r="P714" s="172"/>
      <c r="Q714" s="168"/>
    </row>
    <row r="715" spans="1:17" ht="15" x14ac:dyDescent="0.2">
      <c r="A715" s="193">
        <v>22.1</v>
      </c>
      <c r="B715" s="168" t="s">
        <v>262</v>
      </c>
      <c r="C715" s="172" t="s">
        <v>38</v>
      </c>
      <c r="D715" s="76">
        <v>840000</v>
      </c>
      <c r="E715" s="76"/>
      <c r="F715" s="168"/>
      <c r="G715" s="213"/>
      <c r="H715" s="182"/>
      <c r="I715" s="76">
        <v>280000</v>
      </c>
      <c r="J715" s="76"/>
      <c r="K715" s="76"/>
      <c r="L715" s="76">
        <v>140000</v>
      </c>
      <c r="M715" s="76"/>
      <c r="N715" s="76"/>
      <c r="O715" s="250"/>
      <c r="P715" s="172"/>
      <c r="Q715" s="168"/>
    </row>
    <row r="716" spans="1:17" ht="15" x14ac:dyDescent="0.2">
      <c r="A716" s="193">
        <v>22.2</v>
      </c>
      <c r="B716" s="168" t="s">
        <v>500</v>
      </c>
      <c r="C716" s="172" t="s">
        <v>38</v>
      </c>
      <c r="D716" s="76">
        <v>1920000</v>
      </c>
      <c r="E716" s="76"/>
      <c r="F716" s="76"/>
      <c r="G716" s="76"/>
      <c r="H716" s="76"/>
      <c r="I716" s="76">
        <v>960000</v>
      </c>
      <c r="J716" s="76"/>
      <c r="K716" s="205"/>
      <c r="L716" s="76">
        <v>480000</v>
      </c>
      <c r="M716" s="76"/>
      <c r="N716" s="205"/>
      <c r="O716" s="250"/>
      <c r="P716" s="172"/>
      <c r="Q716" s="168"/>
    </row>
    <row r="717" spans="1:17" ht="15" x14ac:dyDescent="0.2">
      <c r="A717" s="193">
        <v>22.3</v>
      </c>
      <c r="B717" s="168" t="s">
        <v>568</v>
      </c>
      <c r="C717" s="172" t="s">
        <v>38</v>
      </c>
      <c r="D717" s="76">
        <v>150000</v>
      </c>
      <c r="E717" s="76"/>
      <c r="F717" s="76"/>
      <c r="G717" s="76"/>
      <c r="H717" s="76"/>
      <c r="I717" s="76">
        <v>50000</v>
      </c>
      <c r="J717" s="76"/>
      <c r="K717" s="76"/>
      <c r="L717" s="76">
        <v>50000</v>
      </c>
      <c r="M717" s="76"/>
      <c r="N717" s="76"/>
      <c r="O717" s="250"/>
      <c r="P717" s="172"/>
      <c r="Q717" s="168"/>
    </row>
    <row r="718" spans="1:17" ht="15" x14ac:dyDescent="0.2">
      <c r="A718" s="193">
        <v>22.4</v>
      </c>
      <c r="B718" s="168" t="s">
        <v>569</v>
      </c>
      <c r="C718" s="172" t="s">
        <v>38</v>
      </c>
      <c r="D718" s="185">
        <v>1110000</v>
      </c>
      <c r="E718" s="76"/>
      <c r="F718" s="168"/>
      <c r="G718" s="182"/>
      <c r="H718" s="182"/>
      <c r="I718" s="76">
        <v>370000</v>
      </c>
      <c r="J718" s="76"/>
      <c r="K718" s="76"/>
      <c r="L718" s="76">
        <v>370000</v>
      </c>
      <c r="M718" s="76"/>
      <c r="N718" s="185"/>
      <c r="O718" s="250"/>
      <c r="P718" s="172"/>
      <c r="Q718" s="168"/>
    </row>
    <row r="719" spans="1:17" ht="15" x14ac:dyDescent="0.2">
      <c r="A719" s="193">
        <v>22.5</v>
      </c>
      <c r="B719" s="168" t="s">
        <v>570</v>
      </c>
      <c r="C719" s="172" t="s">
        <v>38</v>
      </c>
      <c r="D719" s="76">
        <v>250000</v>
      </c>
      <c r="E719" s="179"/>
      <c r="F719" s="188"/>
      <c r="G719" s="179"/>
      <c r="H719" s="179"/>
      <c r="I719" s="179"/>
      <c r="J719" s="179"/>
      <c r="K719" s="179"/>
      <c r="L719" s="179"/>
      <c r="M719" s="179"/>
      <c r="N719" s="76"/>
      <c r="O719" s="250"/>
      <c r="P719" s="178">
        <f>SUM(P716:P718)</f>
        <v>0</v>
      </c>
      <c r="Q719" s="188">
        <f>SUM(Q716:Q718)</f>
        <v>0</v>
      </c>
    </row>
    <row r="720" spans="1:17" ht="15" x14ac:dyDescent="0.2">
      <c r="A720" s="193">
        <v>22.6</v>
      </c>
      <c r="B720" s="168" t="s">
        <v>571</v>
      </c>
      <c r="C720" s="172" t="s">
        <v>38</v>
      </c>
      <c r="D720" s="76">
        <v>850000</v>
      </c>
      <c r="E720" s="76"/>
      <c r="F720" s="168"/>
      <c r="G720" s="182"/>
      <c r="H720" s="182"/>
      <c r="I720" s="76"/>
      <c r="J720" s="76"/>
      <c r="K720" s="76"/>
      <c r="L720" s="76"/>
      <c r="M720" s="76"/>
      <c r="N720" s="76"/>
      <c r="O720" s="250"/>
      <c r="P720" s="172"/>
      <c r="Q720" s="168"/>
    </row>
    <row r="721" spans="1:17" ht="15" x14ac:dyDescent="0.2">
      <c r="A721" s="193">
        <v>22.7</v>
      </c>
      <c r="B721" s="168" t="s">
        <v>572</v>
      </c>
      <c r="C721" s="172" t="s">
        <v>38</v>
      </c>
      <c r="D721" s="76">
        <v>500000</v>
      </c>
      <c r="E721" s="76"/>
      <c r="F721" s="168" t="s">
        <v>27</v>
      </c>
      <c r="G721" s="182" t="s">
        <v>27</v>
      </c>
      <c r="H721" s="182"/>
      <c r="I721" s="76"/>
      <c r="J721" s="76"/>
      <c r="K721" s="76"/>
      <c r="L721" s="76"/>
      <c r="M721" s="76"/>
      <c r="N721" s="76"/>
      <c r="O721" s="250"/>
      <c r="P721" s="172"/>
      <c r="Q721" s="168"/>
    </row>
    <row r="722" spans="1:17" ht="15" x14ac:dyDescent="0.2">
      <c r="A722" s="193">
        <v>22.8</v>
      </c>
      <c r="B722" s="168" t="s">
        <v>573</v>
      </c>
      <c r="C722" s="172" t="s">
        <v>38</v>
      </c>
      <c r="D722" s="76">
        <v>400000</v>
      </c>
      <c r="E722" s="76"/>
      <c r="F722" s="168"/>
      <c r="G722" s="182"/>
      <c r="H722" s="182"/>
      <c r="I722" s="76"/>
      <c r="J722" s="76"/>
      <c r="K722" s="76"/>
      <c r="L722" s="76"/>
      <c r="M722" s="76"/>
      <c r="N722" s="76"/>
      <c r="O722" s="250"/>
      <c r="P722" s="172"/>
      <c r="Q722" s="168"/>
    </row>
    <row r="723" spans="1:17" ht="15" x14ac:dyDescent="0.2">
      <c r="A723" s="193">
        <v>22.9</v>
      </c>
      <c r="B723" s="168" t="s">
        <v>897</v>
      </c>
      <c r="C723" s="172" t="s">
        <v>38</v>
      </c>
      <c r="D723" s="76">
        <v>100000</v>
      </c>
      <c r="E723" s="76"/>
      <c r="F723" s="168"/>
      <c r="G723" s="182"/>
      <c r="H723" s="182"/>
      <c r="I723" s="76"/>
      <c r="J723" s="76"/>
      <c r="K723" s="76"/>
      <c r="L723" s="76"/>
      <c r="M723" s="76"/>
      <c r="N723" s="76"/>
      <c r="O723" s="250"/>
      <c r="P723" s="172"/>
      <c r="Q723" s="168"/>
    </row>
    <row r="724" spans="1:17" ht="15" x14ac:dyDescent="0.2">
      <c r="A724" s="193">
        <v>25.8</v>
      </c>
      <c r="B724" s="168" t="s">
        <v>616</v>
      </c>
      <c r="C724" s="172" t="s">
        <v>38</v>
      </c>
      <c r="D724" s="185" t="s">
        <v>27</v>
      </c>
      <c r="E724" s="185"/>
      <c r="F724" s="185" t="s">
        <v>43</v>
      </c>
      <c r="G724" s="185">
        <v>120000</v>
      </c>
      <c r="H724" s="185"/>
      <c r="I724" s="185"/>
      <c r="J724" s="185" t="s">
        <v>43</v>
      </c>
      <c r="K724" s="185">
        <v>130000</v>
      </c>
      <c r="L724" s="185" t="s">
        <v>27</v>
      </c>
      <c r="M724" s="185" t="s">
        <v>43</v>
      </c>
      <c r="N724" s="185">
        <v>140000</v>
      </c>
      <c r="O724" s="250"/>
      <c r="P724" s="172"/>
      <c r="Q724" s="168"/>
    </row>
    <row r="725" spans="1:17" ht="15" x14ac:dyDescent="0.2">
      <c r="A725" s="193">
        <v>29.1</v>
      </c>
      <c r="B725" s="168" t="s">
        <v>585</v>
      </c>
      <c r="C725" s="172" t="s">
        <v>38</v>
      </c>
      <c r="D725" s="76"/>
      <c r="E725" s="76"/>
      <c r="F725" s="76"/>
      <c r="G725" s="76"/>
      <c r="H725" s="76"/>
      <c r="I725" s="76">
        <v>150000</v>
      </c>
      <c r="J725" s="76"/>
      <c r="K725" s="76"/>
      <c r="L725" s="76"/>
      <c r="M725" s="76"/>
      <c r="N725" s="76"/>
      <c r="O725" s="250"/>
      <c r="P725" s="178">
        <f>SUM(P722:P724)</f>
        <v>0</v>
      </c>
      <c r="Q725" s="188">
        <f>SUM(Q722:Q724)</f>
        <v>0</v>
      </c>
    </row>
    <row r="726" spans="1:17" ht="15" x14ac:dyDescent="0.2">
      <c r="A726" s="206">
        <v>49.18</v>
      </c>
      <c r="B726" s="186" t="s">
        <v>73</v>
      </c>
      <c r="C726" s="172" t="s">
        <v>121</v>
      </c>
      <c r="D726" s="76">
        <v>150000</v>
      </c>
      <c r="E726" s="76"/>
      <c r="F726" s="76"/>
      <c r="G726" s="205"/>
      <c r="H726" s="76"/>
      <c r="I726" s="76"/>
      <c r="J726" s="76"/>
      <c r="K726" s="76"/>
      <c r="L726" s="76"/>
      <c r="M726" s="76" t="s">
        <v>27</v>
      </c>
      <c r="N726" s="76" t="s">
        <v>27</v>
      </c>
      <c r="O726" s="250"/>
      <c r="P726" s="172"/>
      <c r="Q726" s="168"/>
    </row>
    <row r="727" spans="1:17" ht="15" x14ac:dyDescent="0.2">
      <c r="A727" s="206">
        <v>49.26</v>
      </c>
      <c r="B727" s="235" t="s">
        <v>1267</v>
      </c>
      <c r="C727" s="236" t="s">
        <v>121</v>
      </c>
      <c r="D727" s="76">
        <v>400000</v>
      </c>
      <c r="E727" s="76"/>
      <c r="F727" s="237"/>
      <c r="G727" s="76"/>
      <c r="H727" s="76"/>
      <c r="I727" s="76"/>
      <c r="J727" s="237"/>
      <c r="K727" s="237"/>
      <c r="L727" s="76"/>
      <c r="M727" s="237"/>
      <c r="N727" s="237"/>
      <c r="O727" s="250"/>
      <c r="P727" s="172"/>
      <c r="Q727" s="168"/>
    </row>
    <row r="728" spans="1:17" ht="15" x14ac:dyDescent="0.2">
      <c r="A728" s="206">
        <v>49.27</v>
      </c>
      <c r="B728" s="235" t="s">
        <v>1268</v>
      </c>
      <c r="C728" s="236" t="s">
        <v>121</v>
      </c>
      <c r="D728" s="76">
        <v>2500000</v>
      </c>
      <c r="E728" s="76"/>
      <c r="F728" s="237"/>
      <c r="G728" s="76"/>
      <c r="H728" s="76"/>
      <c r="I728" s="76">
        <v>2500000</v>
      </c>
      <c r="J728" s="237"/>
      <c r="K728" s="237"/>
      <c r="L728" s="76">
        <v>2500000</v>
      </c>
      <c r="M728" s="237"/>
      <c r="N728" s="237"/>
      <c r="O728" s="250"/>
      <c r="P728" s="172"/>
      <c r="Q728" s="168"/>
    </row>
    <row r="729" spans="1:17" ht="15" x14ac:dyDescent="0.2">
      <c r="A729" s="206">
        <v>49.28</v>
      </c>
      <c r="B729" s="235" t="s">
        <v>1269</v>
      </c>
      <c r="C729" s="236" t="s">
        <v>121</v>
      </c>
      <c r="D729" s="76">
        <v>1200000</v>
      </c>
      <c r="E729" s="76"/>
      <c r="F729" s="237"/>
      <c r="G729" s="76"/>
      <c r="H729" s="76"/>
      <c r="I729" s="76"/>
      <c r="J729" s="237"/>
      <c r="K729" s="237"/>
      <c r="L729" s="76"/>
      <c r="M729" s="237"/>
      <c r="N729" s="237"/>
      <c r="O729" s="250"/>
      <c r="P729" s="172"/>
      <c r="Q729" s="168"/>
    </row>
    <row r="730" spans="1:17" ht="15" x14ac:dyDescent="0.2">
      <c r="A730" s="194">
        <v>51.4</v>
      </c>
      <c r="B730" s="75" t="s">
        <v>154</v>
      </c>
      <c r="C730" s="172" t="s">
        <v>121</v>
      </c>
      <c r="D730" s="76">
        <v>900000</v>
      </c>
      <c r="E730" s="76"/>
      <c r="F730" s="76"/>
      <c r="G730" s="205"/>
      <c r="H730" s="76"/>
      <c r="I730" s="76"/>
      <c r="J730" s="76"/>
      <c r="K730" s="76"/>
      <c r="L730" s="76"/>
      <c r="M730" s="76"/>
      <c r="N730" s="76"/>
      <c r="O730" s="250"/>
      <c r="P730" s="172"/>
      <c r="Q730" s="168"/>
    </row>
    <row r="731" spans="1:17" ht="15" x14ac:dyDescent="0.2">
      <c r="A731" s="194">
        <v>52.7</v>
      </c>
      <c r="B731" s="186" t="s">
        <v>176</v>
      </c>
      <c r="C731" s="172" t="s">
        <v>121</v>
      </c>
      <c r="D731" s="76"/>
      <c r="E731" s="76"/>
      <c r="F731" s="76" t="s">
        <v>43</v>
      </c>
      <c r="G731" s="205">
        <v>600000</v>
      </c>
      <c r="H731" s="76"/>
      <c r="I731" s="76"/>
      <c r="J731" s="76"/>
      <c r="K731" s="76"/>
      <c r="L731" s="76"/>
      <c r="M731" s="76"/>
      <c r="N731" s="76"/>
      <c r="O731" s="250"/>
      <c r="P731" s="172"/>
      <c r="Q731" s="168"/>
    </row>
    <row r="732" spans="1:17" ht="15" x14ac:dyDescent="0.2">
      <c r="A732" s="180">
        <v>9.3000000000000007</v>
      </c>
      <c r="B732" s="186" t="s">
        <v>1292</v>
      </c>
      <c r="C732" s="172" t="s">
        <v>251</v>
      </c>
      <c r="D732" s="179"/>
      <c r="E732" s="179"/>
      <c r="F732" s="179" t="s">
        <v>43</v>
      </c>
      <c r="G732" s="179">
        <v>150000</v>
      </c>
      <c r="H732" s="179"/>
      <c r="I732" s="179"/>
      <c r="J732" s="179"/>
      <c r="K732" s="179"/>
      <c r="L732" s="179"/>
      <c r="M732" s="188"/>
      <c r="N732" s="179"/>
      <c r="O732" s="250"/>
      <c r="P732" s="178">
        <f>SUM(P729:P731)</f>
        <v>0</v>
      </c>
      <c r="Q732" s="188">
        <f>SUM(Q729:Q731)</f>
        <v>0</v>
      </c>
    </row>
    <row r="733" spans="1:17" ht="15" x14ac:dyDescent="0.2">
      <c r="A733" s="193" t="s">
        <v>964</v>
      </c>
      <c r="B733" s="186" t="s">
        <v>1206</v>
      </c>
      <c r="C733" s="172" t="s">
        <v>626</v>
      </c>
      <c r="D733" s="76">
        <v>180000</v>
      </c>
      <c r="E733" s="76"/>
      <c r="F733" s="76"/>
      <c r="G733" s="76"/>
      <c r="H733" s="76"/>
      <c r="I733" s="76"/>
      <c r="J733" s="168"/>
      <c r="K733" s="168"/>
      <c r="L733" s="76"/>
      <c r="M733" s="76"/>
      <c r="N733" s="76"/>
      <c r="O733" s="250"/>
      <c r="P733" s="172"/>
      <c r="Q733" s="168"/>
    </row>
    <row r="734" spans="1:17" ht="15" x14ac:dyDescent="0.2">
      <c r="A734" s="193" t="s">
        <v>965</v>
      </c>
      <c r="B734" s="186" t="s">
        <v>1207</v>
      </c>
      <c r="C734" s="172" t="s">
        <v>626</v>
      </c>
      <c r="D734" s="76"/>
      <c r="E734" s="76"/>
      <c r="F734" s="76"/>
      <c r="G734" s="76"/>
      <c r="H734" s="76"/>
      <c r="I734" s="76"/>
      <c r="J734" s="168"/>
      <c r="K734" s="168"/>
      <c r="L734" s="76">
        <v>180000</v>
      </c>
      <c r="M734" s="76"/>
      <c r="N734" s="76"/>
      <c r="O734" s="250"/>
      <c r="P734" s="172"/>
      <c r="Q734" s="168"/>
    </row>
    <row r="735" spans="1:17" ht="15" x14ac:dyDescent="0.2">
      <c r="A735" s="193" t="s">
        <v>966</v>
      </c>
      <c r="B735" s="186" t="s">
        <v>1208</v>
      </c>
      <c r="C735" s="172" t="s">
        <v>626</v>
      </c>
      <c r="D735" s="76">
        <v>180000</v>
      </c>
      <c r="E735" s="76"/>
      <c r="F735" s="76"/>
      <c r="G735" s="76"/>
      <c r="H735" s="76"/>
      <c r="I735" s="76"/>
      <c r="J735" s="168"/>
      <c r="K735" s="168"/>
      <c r="L735" s="76"/>
      <c r="M735" s="76"/>
      <c r="N735" s="76"/>
      <c r="O735" s="250"/>
      <c r="P735" s="172"/>
      <c r="Q735" s="168"/>
    </row>
    <row r="736" spans="1:17" ht="15" x14ac:dyDescent="0.2">
      <c r="A736" s="212">
        <v>39.299999999999997</v>
      </c>
      <c r="B736" s="186" t="s">
        <v>38</v>
      </c>
      <c r="C736" s="172" t="s">
        <v>626</v>
      </c>
      <c r="D736" s="76">
        <v>140000</v>
      </c>
      <c r="E736" s="76"/>
      <c r="F736" s="168"/>
      <c r="G736" s="182"/>
      <c r="H736" s="182"/>
      <c r="I736" s="76"/>
      <c r="J736" s="168"/>
      <c r="K736" s="182"/>
      <c r="L736" s="76"/>
      <c r="M736" s="76"/>
      <c r="N736" s="76"/>
      <c r="O736" s="250"/>
      <c r="P736" s="172"/>
      <c r="Q736" s="168"/>
    </row>
    <row r="737" spans="1:17" ht="15" x14ac:dyDescent="0.2">
      <c r="A737" s="180">
        <v>1.1000000000000001</v>
      </c>
      <c r="B737" s="181" t="s">
        <v>38</v>
      </c>
      <c r="C737" s="172" t="s">
        <v>510</v>
      </c>
      <c r="D737" s="182">
        <v>860000</v>
      </c>
      <c r="E737" s="182"/>
      <c r="F737" s="76"/>
      <c r="G737" s="76">
        <v>0</v>
      </c>
      <c r="H737" s="76"/>
      <c r="I737" s="183"/>
      <c r="J737" s="76"/>
      <c r="K737" s="76"/>
      <c r="L737" s="76"/>
      <c r="M737" s="76"/>
      <c r="N737" s="185"/>
      <c r="O737" s="250"/>
      <c r="P737" s="172"/>
      <c r="Q737" s="168"/>
    </row>
    <row r="738" spans="1:17" ht="15" x14ac:dyDescent="0.2">
      <c r="A738" s="194">
        <v>10.6</v>
      </c>
      <c r="B738" s="200" t="s">
        <v>15</v>
      </c>
      <c r="C738" s="172" t="s">
        <v>363</v>
      </c>
      <c r="D738" s="179"/>
      <c r="E738" s="179"/>
      <c r="F738" s="188" t="s">
        <v>43</v>
      </c>
      <c r="G738" s="179">
        <v>130000</v>
      </c>
      <c r="H738" s="179"/>
      <c r="I738" s="179"/>
      <c r="J738" s="179" t="s">
        <v>43</v>
      </c>
      <c r="K738" s="179">
        <v>130000</v>
      </c>
      <c r="L738" s="270"/>
      <c r="M738" s="179" t="s">
        <v>43</v>
      </c>
      <c r="N738" s="76">
        <v>130000</v>
      </c>
      <c r="O738" s="250"/>
      <c r="P738" s="178">
        <f>SUM(P736:P737)</f>
        <v>0</v>
      </c>
      <c r="Q738" s="188">
        <f>SUM(Q736:Q737)</f>
        <v>0</v>
      </c>
    </row>
    <row r="739" spans="1:17" ht="15" x14ac:dyDescent="0.2">
      <c r="A739" s="193">
        <v>13.2</v>
      </c>
      <c r="B739" s="75" t="s">
        <v>15</v>
      </c>
      <c r="C739" s="172" t="s">
        <v>363</v>
      </c>
      <c r="D739" s="76">
        <v>180000</v>
      </c>
      <c r="E739" s="76"/>
      <c r="F739" s="75"/>
      <c r="G739" s="205"/>
      <c r="H739" s="76"/>
      <c r="I739" s="75"/>
      <c r="J739" s="75"/>
      <c r="K739" s="75"/>
      <c r="L739" s="75"/>
      <c r="M739" s="75"/>
      <c r="N739" s="75"/>
      <c r="O739" s="250"/>
      <c r="P739" s="172"/>
      <c r="Q739" s="168"/>
    </row>
    <row r="740" spans="1:17" ht="30" x14ac:dyDescent="0.2">
      <c r="A740" s="232">
        <v>46.22</v>
      </c>
      <c r="B740" s="200" t="s">
        <v>548</v>
      </c>
      <c r="C740" s="172" t="s">
        <v>363</v>
      </c>
      <c r="D740" s="183">
        <v>1400000</v>
      </c>
      <c r="E740" s="183"/>
      <c r="F740" s="76"/>
      <c r="G740" s="205"/>
      <c r="H740" s="76"/>
      <c r="I740" s="76">
        <v>1600000</v>
      </c>
      <c r="J740" s="76"/>
      <c r="K740" s="76"/>
      <c r="L740" s="76">
        <v>1850000</v>
      </c>
      <c r="M740" s="76"/>
      <c r="N740" s="76"/>
      <c r="O740" s="250"/>
      <c r="P740" s="172"/>
      <c r="Q740" s="168"/>
    </row>
    <row r="741" spans="1:17" ht="15" x14ac:dyDescent="0.2">
      <c r="A741" s="234">
        <v>47.12</v>
      </c>
      <c r="B741" s="223" t="s">
        <v>437</v>
      </c>
      <c r="C741" s="172" t="s">
        <v>363</v>
      </c>
      <c r="D741" s="183">
        <v>160000</v>
      </c>
      <c r="E741" s="183"/>
      <c r="F741" s="76"/>
      <c r="G741" s="205"/>
      <c r="H741" s="76"/>
      <c r="I741" s="76">
        <v>160000</v>
      </c>
      <c r="J741" s="76"/>
      <c r="K741" s="76"/>
      <c r="L741" s="76"/>
      <c r="M741" s="76"/>
      <c r="N741" s="76"/>
      <c r="O741" s="250"/>
      <c r="P741" s="172"/>
      <c r="Q741" s="168"/>
    </row>
    <row r="742" spans="1:17" ht="15" x14ac:dyDescent="0.2">
      <c r="A742" s="212">
        <v>53.7</v>
      </c>
      <c r="B742" s="181" t="s">
        <v>873</v>
      </c>
      <c r="C742" s="172" t="s">
        <v>363</v>
      </c>
      <c r="D742" s="220" t="s">
        <v>27</v>
      </c>
      <c r="E742" s="183"/>
      <c r="F742" s="76" t="s">
        <v>43</v>
      </c>
      <c r="G742" s="76">
        <v>300000</v>
      </c>
      <c r="H742" s="76"/>
      <c r="I742" s="239" t="s">
        <v>27</v>
      </c>
      <c r="J742" s="76" t="s">
        <v>43</v>
      </c>
      <c r="K742" s="76">
        <v>160000</v>
      </c>
      <c r="L742" s="76" t="s">
        <v>27</v>
      </c>
      <c r="M742" s="76" t="s">
        <v>27</v>
      </c>
      <c r="N742" s="76" t="s">
        <v>27</v>
      </c>
      <c r="O742" s="250"/>
      <c r="P742" s="172"/>
      <c r="Q742" s="168"/>
    </row>
    <row r="743" spans="1:17" ht="15" x14ac:dyDescent="0.2">
      <c r="A743" s="180">
        <v>48.2</v>
      </c>
      <c r="B743" s="186" t="s">
        <v>92</v>
      </c>
      <c r="C743" s="172" t="s">
        <v>89</v>
      </c>
      <c r="D743" s="182"/>
      <c r="E743" s="182"/>
      <c r="F743" s="76" t="s">
        <v>43</v>
      </c>
      <c r="G743" s="205">
        <v>300000</v>
      </c>
      <c r="H743" s="76"/>
      <c r="I743" s="76"/>
      <c r="J743" s="76"/>
      <c r="K743" s="76"/>
      <c r="L743" s="76"/>
      <c r="M743" s="76" t="s">
        <v>27</v>
      </c>
      <c r="N743" s="76" t="s">
        <v>27</v>
      </c>
      <c r="O743" s="250"/>
      <c r="P743" s="172"/>
      <c r="Q743" s="168"/>
    </row>
    <row r="744" spans="1:17" ht="15.75" x14ac:dyDescent="0.25">
      <c r="A744" s="180"/>
      <c r="B744" s="186"/>
      <c r="C744" s="172"/>
      <c r="D744" s="282">
        <f>SUM(D667:D743)</f>
        <v>71765000</v>
      </c>
      <c r="E744" s="282">
        <f t="shared" ref="E744:N744" si="5">SUM(E667:E743)</f>
        <v>0</v>
      </c>
      <c r="F744" s="282">
        <f t="shared" si="5"/>
        <v>0</v>
      </c>
      <c r="G744" s="282">
        <f t="shared" si="5"/>
        <v>4750000</v>
      </c>
      <c r="H744" s="282">
        <f t="shared" si="5"/>
        <v>0</v>
      </c>
      <c r="I744" s="282">
        <f t="shared" si="5"/>
        <v>18905000</v>
      </c>
      <c r="J744" s="282">
        <f t="shared" si="5"/>
        <v>0</v>
      </c>
      <c r="K744" s="282">
        <f t="shared" si="5"/>
        <v>5426000</v>
      </c>
      <c r="L744" s="282">
        <f t="shared" si="5"/>
        <v>20190750</v>
      </c>
      <c r="M744" s="282">
        <f t="shared" si="5"/>
        <v>0</v>
      </c>
      <c r="N744" s="282">
        <f t="shared" si="5"/>
        <v>6126000</v>
      </c>
      <c r="O744" s="250"/>
      <c r="P744" s="172"/>
      <c r="Q744" s="168"/>
    </row>
    <row r="745" spans="1:17" ht="15" x14ac:dyDescent="0.2">
      <c r="A745" s="180"/>
      <c r="B745" s="186"/>
      <c r="C745" s="172"/>
      <c r="D745" s="182"/>
      <c r="E745" s="182"/>
      <c r="F745" s="76"/>
      <c r="G745" s="205"/>
      <c r="H745" s="76"/>
      <c r="I745" s="76"/>
      <c r="J745" s="76"/>
      <c r="K745" s="76"/>
      <c r="L745" s="76"/>
      <c r="M745" s="76"/>
      <c r="N745" s="76"/>
      <c r="O745" s="250"/>
      <c r="P745" s="172"/>
      <c r="Q745" s="168"/>
    </row>
    <row r="746" spans="1:17" ht="15" x14ac:dyDescent="0.2">
      <c r="A746" s="180"/>
      <c r="B746" s="186"/>
      <c r="C746" s="172"/>
      <c r="D746" s="182"/>
      <c r="E746" s="182"/>
      <c r="F746" s="76"/>
      <c r="G746" s="205"/>
      <c r="H746" s="76"/>
      <c r="I746" s="76"/>
      <c r="J746" s="76"/>
      <c r="K746" s="76"/>
      <c r="L746" s="76"/>
      <c r="M746" s="76"/>
      <c r="N746" s="76"/>
      <c r="O746" s="250"/>
      <c r="P746" s="172"/>
      <c r="Q746" s="168"/>
    </row>
    <row r="747" spans="1:17" ht="15" x14ac:dyDescent="0.2">
      <c r="A747" s="180"/>
      <c r="B747" s="186"/>
      <c r="C747" s="172"/>
      <c r="D747" s="182"/>
      <c r="E747" s="182"/>
      <c r="F747" s="76"/>
      <c r="G747" s="205"/>
      <c r="H747" s="76"/>
      <c r="I747" s="76"/>
      <c r="J747" s="76"/>
      <c r="K747" s="76"/>
      <c r="L747" s="76"/>
      <c r="M747" s="76"/>
      <c r="N747" s="76"/>
      <c r="O747" s="250"/>
      <c r="P747" s="172"/>
      <c r="Q747" s="168"/>
    </row>
    <row r="748" spans="1:17" ht="15" x14ac:dyDescent="0.2">
      <c r="A748" s="180"/>
      <c r="B748" s="186"/>
      <c r="C748" s="172"/>
      <c r="D748" s="182"/>
      <c r="E748" s="182"/>
      <c r="F748" s="76"/>
      <c r="G748" s="205"/>
      <c r="H748" s="76"/>
      <c r="I748" s="76"/>
      <c r="J748" s="76"/>
      <c r="K748" s="76"/>
      <c r="L748" s="76"/>
      <c r="M748" s="76"/>
      <c r="N748" s="76"/>
      <c r="O748" s="250"/>
      <c r="P748" s="172"/>
      <c r="Q748" s="168"/>
    </row>
    <row r="749" spans="1:17" ht="15" x14ac:dyDescent="0.2">
      <c r="A749" s="180"/>
      <c r="B749" s="186"/>
      <c r="C749" s="172"/>
      <c r="D749" s="182"/>
      <c r="E749" s="182"/>
      <c r="F749" s="76"/>
      <c r="G749" s="205"/>
      <c r="H749" s="76"/>
      <c r="I749" s="76"/>
      <c r="J749" s="76"/>
      <c r="K749" s="76"/>
      <c r="L749" s="76"/>
      <c r="M749" s="76"/>
      <c r="N749" s="76"/>
      <c r="O749" s="250"/>
      <c r="P749" s="172"/>
      <c r="Q749" s="168"/>
    </row>
    <row r="750" spans="1:17" s="289" customFormat="1" ht="15.75" x14ac:dyDescent="0.25">
      <c r="A750" s="288"/>
      <c r="C750" s="290"/>
      <c r="D750" s="291" t="s">
        <v>1328</v>
      </c>
      <c r="E750" s="291" t="s">
        <v>1328</v>
      </c>
      <c r="F750" s="291" t="s">
        <v>1328</v>
      </c>
      <c r="G750" s="291" t="s">
        <v>1328</v>
      </c>
      <c r="H750" s="291" t="s">
        <v>1328</v>
      </c>
      <c r="I750" s="292" t="s">
        <v>1331</v>
      </c>
      <c r="J750" s="292" t="s">
        <v>1329</v>
      </c>
      <c r="K750" s="292" t="s">
        <v>1329</v>
      </c>
      <c r="L750" s="292" t="s">
        <v>1332</v>
      </c>
      <c r="M750" s="292" t="s">
        <v>1330</v>
      </c>
      <c r="N750" s="292" t="s">
        <v>1330</v>
      </c>
      <c r="O750" s="253"/>
      <c r="P750" s="290"/>
    </row>
    <row r="751" spans="1:17" ht="15.75" x14ac:dyDescent="0.25">
      <c r="A751" s="202"/>
      <c r="B751" s="216" t="s">
        <v>14</v>
      </c>
      <c r="C751" s="172"/>
      <c r="D751" s="280">
        <v>28511000</v>
      </c>
      <c r="E751" s="280">
        <v>420000</v>
      </c>
      <c r="F751" s="280">
        <v>0</v>
      </c>
      <c r="G751" s="280">
        <v>8200000</v>
      </c>
      <c r="H751" s="280">
        <v>0</v>
      </c>
      <c r="I751" s="280">
        <v>26113800</v>
      </c>
      <c r="J751" s="280">
        <v>0</v>
      </c>
      <c r="K751" s="280">
        <v>6210000</v>
      </c>
      <c r="L751" s="280">
        <v>27007870</v>
      </c>
      <c r="M751" s="280">
        <v>0</v>
      </c>
      <c r="N751" s="280">
        <v>6230000</v>
      </c>
      <c r="O751" s="250"/>
      <c r="P751" s="172"/>
      <c r="Q751" s="168"/>
    </row>
    <row r="752" spans="1:17" s="89" customFormat="1" ht="15.75" x14ac:dyDescent="0.25">
      <c r="A752" s="284"/>
      <c r="B752" s="216" t="s">
        <v>14</v>
      </c>
      <c r="C752" s="285"/>
      <c r="D752" s="282">
        <f>D751+E751+G751+H751</f>
        <v>37131000</v>
      </c>
      <c r="E752" s="286"/>
      <c r="G752" s="286"/>
      <c r="H752" s="286"/>
      <c r="I752" s="282">
        <f>I751+J752+K752</f>
        <v>26113800</v>
      </c>
      <c r="L752" s="282">
        <f>L751+N751+M751</f>
        <v>33237870</v>
      </c>
      <c r="O752" s="287"/>
      <c r="P752" s="285"/>
    </row>
    <row r="754" spans="1:17" ht="15" x14ac:dyDescent="0.2">
      <c r="A754" s="202"/>
      <c r="B754" s="223" t="s">
        <v>13</v>
      </c>
      <c r="C754" s="172"/>
      <c r="D754" s="281">
        <v>12771630</v>
      </c>
      <c r="E754" s="281">
        <v>1540000</v>
      </c>
      <c r="F754" s="281">
        <v>0</v>
      </c>
      <c r="G754" s="281">
        <v>12447080</v>
      </c>
      <c r="H754" s="281">
        <v>0</v>
      </c>
      <c r="I754" s="281">
        <v>8279710</v>
      </c>
      <c r="J754" s="281">
        <v>0</v>
      </c>
      <c r="K754" s="281">
        <v>12533210</v>
      </c>
      <c r="L754" s="281">
        <v>8485890</v>
      </c>
      <c r="M754" s="76"/>
      <c r="N754" s="76"/>
      <c r="O754" s="250"/>
      <c r="P754" s="172"/>
      <c r="Q754" s="168"/>
    </row>
    <row r="755" spans="1:17" s="89" customFormat="1" ht="15.75" x14ac:dyDescent="0.25">
      <c r="A755" s="284"/>
      <c r="B755" s="223" t="s">
        <v>13</v>
      </c>
      <c r="C755" s="285"/>
      <c r="D755" s="282">
        <f>D754+E754+G754+H754</f>
        <v>26758710</v>
      </c>
      <c r="E755" s="286"/>
      <c r="G755" s="286"/>
      <c r="H755" s="286"/>
      <c r="I755" s="282">
        <f>I754+J755+K755</f>
        <v>8279710</v>
      </c>
      <c r="L755" s="282">
        <f>L754+N754+M754</f>
        <v>8485890</v>
      </c>
      <c r="O755" s="287"/>
      <c r="P755" s="285"/>
    </row>
    <row r="757" spans="1:17" ht="15.75" x14ac:dyDescent="0.25">
      <c r="A757" s="212"/>
      <c r="B757" s="181" t="s">
        <v>8</v>
      </c>
      <c r="C757" s="172"/>
      <c r="D757" s="280">
        <v>1909410</v>
      </c>
      <c r="E757" s="280">
        <v>0</v>
      </c>
      <c r="F757" s="280">
        <v>0</v>
      </c>
      <c r="G757" s="280">
        <v>1992100</v>
      </c>
      <c r="H757" s="280">
        <v>0</v>
      </c>
      <c r="I757" s="280">
        <v>2016880</v>
      </c>
      <c r="J757" s="280">
        <v>0</v>
      </c>
      <c r="K757" s="280">
        <v>2361400</v>
      </c>
      <c r="L757" s="280">
        <v>2057100</v>
      </c>
      <c r="M757" s="280">
        <v>0</v>
      </c>
      <c r="N757" s="280">
        <v>2500000</v>
      </c>
      <c r="O757" s="250"/>
      <c r="P757" s="172"/>
      <c r="Q757" s="168"/>
    </row>
    <row r="758" spans="1:17" s="89" customFormat="1" ht="15.75" x14ac:dyDescent="0.25">
      <c r="A758" s="284"/>
      <c r="B758" s="181" t="s">
        <v>8</v>
      </c>
      <c r="C758" s="285"/>
      <c r="D758" s="282">
        <f>D757+E757+G757+H757</f>
        <v>3901510</v>
      </c>
      <c r="E758" s="286"/>
      <c r="G758" s="286"/>
      <c r="H758" s="286"/>
      <c r="I758" s="282">
        <f>I757+J758+K758</f>
        <v>2016880</v>
      </c>
      <c r="L758" s="282">
        <f>L757+N757+M757</f>
        <v>4557100</v>
      </c>
      <c r="O758" s="287"/>
      <c r="P758" s="285"/>
    </row>
    <row r="761" spans="1:17" ht="15.75" x14ac:dyDescent="0.25">
      <c r="A761" s="212"/>
      <c r="B761" s="181" t="s">
        <v>25</v>
      </c>
      <c r="C761" s="172"/>
      <c r="D761" s="282">
        <v>11650000</v>
      </c>
      <c r="E761" s="282">
        <v>0</v>
      </c>
      <c r="F761" s="282">
        <v>0</v>
      </c>
      <c r="G761" s="282">
        <v>6300000</v>
      </c>
      <c r="H761" s="282">
        <v>3000000</v>
      </c>
      <c r="I761" s="282">
        <v>700000</v>
      </c>
      <c r="J761" s="282">
        <v>0</v>
      </c>
      <c r="K761" s="282">
        <v>6500000</v>
      </c>
      <c r="L761" s="282">
        <v>1250000</v>
      </c>
      <c r="M761" s="282">
        <v>0</v>
      </c>
      <c r="N761" s="282">
        <v>5000000</v>
      </c>
      <c r="O761" s="250"/>
      <c r="P761" s="172"/>
      <c r="Q761" s="168"/>
    </row>
    <row r="762" spans="1:17" s="89" customFormat="1" ht="15.75" x14ac:dyDescent="0.25">
      <c r="A762" s="284"/>
      <c r="B762" s="181" t="s">
        <v>25</v>
      </c>
      <c r="C762" s="285"/>
      <c r="D762" s="282">
        <f>D761+E761+G761+H761</f>
        <v>20950000</v>
      </c>
      <c r="E762" s="286"/>
      <c r="G762" s="286"/>
      <c r="H762" s="286"/>
      <c r="I762" s="282">
        <f>I761+J762+K762</f>
        <v>700000</v>
      </c>
      <c r="L762" s="282">
        <f>L761+N761+M761</f>
        <v>6250000</v>
      </c>
      <c r="O762" s="287"/>
      <c r="P762" s="285"/>
    </row>
    <row r="763" spans="1:17" ht="15.75" x14ac:dyDescent="0.25">
      <c r="A763" s="263"/>
      <c r="B763" s="181"/>
      <c r="C763" s="172"/>
      <c r="D763" s="282"/>
      <c r="E763" s="282"/>
      <c r="F763" s="282"/>
      <c r="G763" s="282"/>
      <c r="H763" s="282"/>
      <c r="I763" s="282"/>
      <c r="J763" s="282"/>
      <c r="K763" s="282"/>
      <c r="L763" s="282"/>
      <c r="M763" s="282"/>
      <c r="N763" s="282"/>
      <c r="O763" s="250"/>
      <c r="P763" s="172"/>
      <c r="Q763" s="168"/>
    </row>
    <row r="765" spans="1:17" ht="15.75" x14ac:dyDescent="0.25">
      <c r="A765" s="180"/>
      <c r="B765" s="186" t="s">
        <v>363</v>
      </c>
      <c r="C765" s="172"/>
      <c r="D765" s="282">
        <v>71765000</v>
      </c>
      <c r="E765" s="282">
        <v>0</v>
      </c>
      <c r="F765" s="282">
        <v>0</v>
      </c>
      <c r="G765" s="282">
        <v>4750000</v>
      </c>
      <c r="H765" s="282">
        <v>0</v>
      </c>
      <c r="I765" s="282">
        <v>18905000</v>
      </c>
      <c r="J765" s="282">
        <v>0</v>
      </c>
      <c r="K765" s="282">
        <v>5426000</v>
      </c>
      <c r="L765" s="282">
        <v>20190750</v>
      </c>
      <c r="M765" s="282">
        <v>0</v>
      </c>
      <c r="N765" s="282">
        <v>6126000</v>
      </c>
      <c r="O765" s="250"/>
      <c r="P765" s="172"/>
      <c r="Q765" s="168"/>
    </row>
    <row r="766" spans="1:17" s="89" customFormat="1" ht="15.75" x14ac:dyDescent="0.25">
      <c r="A766" s="284"/>
      <c r="B766" s="186" t="s">
        <v>363</v>
      </c>
      <c r="C766" s="285"/>
      <c r="D766" s="282">
        <f>D765+E765+G765+H765</f>
        <v>76515000</v>
      </c>
      <c r="E766" s="286"/>
      <c r="G766" s="286"/>
      <c r="H766" s="286"/>
      <c r="I766" s="282">
        <f>I765+J766+K766</f>
        <v>18905000</v>
      </c>
      <c r="L766" s="282">
        <f>L765+N765+M765</f>
        <v>26316750</v>
      </c>
      <c r="O766" s="287"/>
      <c r="P766" s="285"/>
    </row>
  </sheetData>
  <printOptions gridLines="1"/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Summary</vt:lpstr>
      <vt:lpstr>capital 14.15</vt:lpstr>
      <vt:lpstr>1314</vt:lpstr>
      <vt:lpstr>1415</vt:lpstr>
      <vt:lpstr>1516</vt:lpstr>
      <vt:lpstr>venus</vt:lpstr>
      <vt:lpstr>Sheet2</vt:lpstr>
      <vt:lpstr>Sheet1</vt:lpstr>
      <vt:lpstr>Sheet3</vt:lpstr>
      <vt:lpstr>Sheet4</vt:lpstr>
      <vt:lpstr>Sheet5</vt:lpstr>
      <vt:lpstr>'capital 14.15'!Print_Area</vt:lpstr>
      <vt:lpstr>'capital 14.15'!Print_Titles</vt:lpstr>
    </vt:vector>
  </TitlesOfParts>
  <Company>Metsimaholo Municipality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Malan</dc:creator>
  <cp:lastModifiedBy>Amanda Vorster</cp:lastModifiedBy>
  <cp:lastPrinted>2014-03-17T15:22:20Z</cp:lastPrinted>
  <dcterms:created xsi:type="dcterms:W3CDTF">2004-02-25T07:50:38Z</dcterms:created>
  <dcterms:modified xsi:type="dcterms:W3CDTF">2014-03-23T18:20:08Z</dcterms:modified>
</cp:coreProperties>
</file>